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83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41" i="1" l="1"/>
  <c r="N4" i="1" l="1"/>
  <c r="P4" i="1" s="1"/>
  <c r="V4" i="1"/>
  <c r="X4" i="1" s="1"/>
  <c r="Y4" i="1"/>
  <c r="AA4" i="1" s="1"/>
  <c r="Z4" i="1"/>
  <c r="N5" i="1"/>
  <c r="P5" i="1"/>
  <c r="V5" i="1"/>
  <c r="X5" i="1"/>
  <c r="Z5" i="1"/>
  <c r="N6" i="1"/>
  <c r="P6" i="1" s="1"/>
  <c r="V6" i="1"/>
  <c r="X6" i="1" s="1"/>
  <c r="Z6" i="1"/>
  <c r="N7" i="1"/>
  <c r="P7" i="1"/>
  <c r="V7" i="1"/>
  <c r="X7" i="1"/>
  <c r="Y7" i="1"/>
  <c r="AA7" i="1"/>
  <c r="Z7" i="1"/>
  <c r="N8" i="1"/>
  <c r="P8" i="1" s="1"/>
  <c r="V8" i="1"/>
  <c r="X8" i="1" s="1"/>
  <c r="Y8" i="1"/>
  <c r="AA8" i="1" s="1"/>
  <c r="Z8" i="1"/>
  <c r="N9" i="1"/>
  <c r="P9" i="1"/>
  <c r="V9" i="1"/>
  <c r="X9" i="1"/>
  <c r="Z9" i="1"/>
  <c r="N11" i="1"/>
  <c r="P11" i="1" s="1"/>
  <c r="V11" i="1"/>
  <c r="X11" i="1" s="1"/>
  <c r="Z11" i="1"/>
  <c r="N12" i="1"/>
  <c r="P12" i="1"/>
  <c r="V12" i="1"/>
  <c r="X12" i="1"/>
  <c r="Y12" i="1"/>
  <c r="AA12" i="1"/>
  <c r="Z12" i="1"/>
  <c r="N13" i="1"/>
  <c r="P13" i="1" s="1"/>
  <c r="V13" i="1"/>
  <c r="X13" i="1" s="1"/>
  <c r="Y13" i="1"/>
  <c r="AA13" i="1" s="1"/>
  <c r="Z13" i="1"/>
  <c r="N14" i="1"/>
  <c r="P14" i="1"/>
  <c r="V14" i="1"/>
  <c r="X14" i="1"/>
  <c r="Z14" i="1"/>
  <c r="N15" i="1"/>
  <c r="P15" i="1" s="1"/>
  <c r="V15" i="1"/>
  <c r="X15" i="1" s="1"/>
  <c r="Z15" i="1"/>
  <c r="N16" i="1"/>
  <c r="P16" i="1"/>
  <c r="V16" i="1"/>
  <c r="X16" i="1"/>
  <c r="Y16" i="1"/>
  <c r="AA16" i="1"/>
  <c r="Z16" i="1"/>
  <c r="N17" i="1"/>
  <c r="P17" i="1" s="1"/>
  <c r="V17" i="1"/>
  <c r="X17" i="1" s="1"/>
  <c r="Y17" i="1"/>
  <c r="AA17" i="1" s="1"/>
  <c r="Z17" i="1"/>
  <c r="N18" i="1"/>
  <c r="P18" i="1"/>
  <c r="V18" i="1"/>
  <c r="X18" i="1"/>
  <c r="Z18" i="1"/>
  <c r="N19" i="1"/>
  <c r="P19" i="1" s="1"/>
  <c r="V19" i="1"/>
  <c r="X19" i="1" s="1"/>
  <c r="Z19" i="1"/>
  <c r="N10" i="1"/>
  <c r="P10" i="1"/>
  <c r="V10" i="1"/>
  <c r="X10" i="1"/>
  <c r="Y10" i="1"/>
  <c r="AA10" i="1"/>
  <c r="Z10" i="1"/>
  <c r="N20" i="1"/>
  <c r="P20" i="1" s="1"/>
  <c r="V20" i="1"/>
  <c r="X20" i="1" s="1"/>
  <c r="Y20" i="1"/>
  <c r="AA20" i="1" s="1"/>
  <c r="Z20" i="1"/>
  <c r="N21" i="1"/>
  <c r="P21" i="1"/>
  <c r="V21" i="1"/>
  <c r="X21" i="1"/>
  <c r="Z21" i="1"/>
  <c r="N22" i="1"/>
  <c r="P22" i="1" s="1"/>
  <c r="V22" i="1"/>
  <c r="X22" i="1" s="1"/>
  <c r="Z22" i="1"/>
  <c r="N23" i="1"/>
  <c r="P23" i="1"/>
  <c r="V23" i="1"/>
  <c r="X23" i="1"/>
  <c r="Y23" i="1"/>
  <c r="AA23" i="1"/>
  <c r="Z23" i="1"/>
  <c r="N24" i="1"/>
  <c r="P24" i="1" s="1"/>
  <c r="V24" i="1"/>
  <c r="X24" i="1" s="1"/>
  <c r="Y24" i="1"/>
  <c r="AA24" i="1" s="1"/>
  <c r="Z24" i="1"/>
  <c r="N25" i="1"/>
  <c r="P25" i="1"/>
  <c r="V25" i="1"/>
  <c r="X25" i="1"/>
  <c r="Z25" i="1"/>
  <c r="N26" i="1"/>
  <c r="P26" i="1" s="1"/>
  <c r="V26" i="1"/>
  <c r="X26" i="1" s="1"/>
  <c r="Z26" i="1"/>
  <c r="N27" i="1"/>
  <c r="P27" i="1"/>
  <c r="V27" i="1"/>
  <c r="X27" i="1"/>
  <c r="Y27" i="1"/>
  <c r="AA27" i="1"/>
  <c r="Z27" i="1"/>
  <c r="N28" i="1"/>
  <c r="Y28" i="1" s="1"/>
  <c r="AA28" i="1" s="1"/>
  <c r="V28" i="1"/>
  <c r="X28" i="1" s="1"/>
  <c r="Z28" i="1"/>
  <c r="N29" i="1"/>
  <c r="P29" i="1"/>
  <c r="V29" i="1"/>
  <c r="X29" i="1"/>
  <c r="Z29" i="1"/>
  <c r="N30" i="1"/>
  <c r="P30" i="1" s="1"/>
  <c r="V30" i="1"/>
  <c r="X30" i="1" s="1"/>
  <c r="Z30" i="1"/>
  <c r="N31" i="1"/>
  <c r="P31" i="1"/>
  <c r="V31" i="1"/>
  <c r="X31" i="1"/>
  <c r="Y31" i="1"/>
  <c r="AA31" i="1"/>
  <c r="Z31" i="1"/>
  <c r="N32" i="1"/>
  <c r="P32" i="1" s="1"/>
  <c r="V32" i="1"/>
  <c r="X32" i="1" s="1"/>
  <c r="Z32" i="1"/>
  <c r="N33" i="1"/>
  <c r="P33" i="1"/>
  <c r="V33" i="1"/>
  <c r="X33" i="1"/>
  <c r="Z33" i="1"/>
  <c r="N34" i="1"/>
  <c r="P34" i="1" s="1"/>
  <c r="V34" i="1"/>
  <c r="X34" i="1" s="1"/>
  <c r="Z34" i="1"/>
  <c r="N35" i="1"/>
  <c r="P35" i="1"/>
  <c r="V35" i="1"/>
  <c r="X35" i="1"/>
  <c r="Y35" i="1"/>
  <c r="AA35" i="1"/>
  <c r="Z35" i="1"/>
  <c r="N36" i="1"/>
  <c r="Y36" i="1" s="1"/>
  <c r="AA36" i="1" s="1"/>
  <c r="V36" i="1"/>
  <c r="X36" i="1" s="1"/>
  <c r="Z36" i="1"/>
  <c r="N37" i="1"/>
  <c r="P37" i="1"/>
  <c r="V37" i="1"/>
  <c r="X37" i="1"/>
  <c r="Z37" i="1"/>
  <c r="N38" i="1"/>
  <c r="P38" i="1" s="1"/>
  <c r="V38" i="1"/>
  <c r="X38" i="1" s="1"/>
  <c r="Z38" i="1"/>
  <c r="N39" i="1"/>
  <c r="P39" i="1"/>
  <c r="V39" i="1"/>
  <c r="X39" i="1"/>
  <c r="Y39" i="1"/>
  <c r="AA39" i="1"/>
  <c r="Z39" i="1"/>
  <c r="N40" i="1"/>
  <c r="P40" i="1" s="1"/>
  <c r="V40" i="1"/>
  <c r="X40" i="1" s="1"/>
  <c r="Z40" i="1"/>
  <c r="P41" i="1"/>
  <c r="V41" i="1"/>
  <c r="Y41" i="1" s="1"/>
  <c r="AA41" i="1" s="1"/>
  <c r="Z41" i="1"/>
  <c r="N42" i="1"/>
  <c r="P42" i="1"/>
  <c r="V42" i="1"/>
  <c r="X42" i="1"/>
  <c r="Z42" i="1"/>
  <c r="N43" i="1"/>
  <c r="P43" i="1" s="1"/>
  <c r="V43" i="1"/>
  <c r="X43" i="1" s="1"/>
  <c r="Z43" i="1"/>
  <c r="Y37" i="1"/>
  <c r="AA37" i="1" s="1"/>
  <c r="Y33" i="1"/>
  <c r="AA33" i="1" s="1"/>
  <c r="Y29" i="1"/>
  <c r="AA29" i="1" s="1"/>
  <c r="Y25" i="1"/>
  <c r="AA25" i="1" s="1"/>
  <c r="Y21" i="1"/>
  <c r="AA21" i="1" s="1"/>
  <c r="Y18" i="1"/>
  <c r="AA18" i="1" s="1"/>
  <c r="Y14" i="1"/>
  <c r="AA14" i="1" s="1"/>
  <c r="Y9" i="1"/>
  <c r="AA9" i="1" s="1"/>
  <c r="Y5" i="1"/>
  <c r="AA5" i="1" s="1"/>
  <c r="Y43" i="1"/>
  <c r="AA43" i="1" s="1"/>
  <c r="Y42" i="1"/>
  <c r="AA42" i="1" s="1"/>
  <c r="Y38" i="1"/>
  <c r="AA38" i="1" s="1"/>
  <c r="Y34" i="1"/>
  <c r="AA34" i="1" s="1"/>
  <c r="Y30" i="1"/>
  <c r="AA30" i="1" s="1"/>
  <c r="Y26" i="1"/>
  <c r="AA26" i="1" s="1"/>
  <c r="Y22" i="1"/>
  <c r="AA22" i="1" s="1"/>
  <c r="Y19" i="1"/>
  <c r="AA19" i="1" s="1"/>
  <c r="Y15" i="1"/>
  <c r="AA15" i="1" s="1"/>
  <c r="Y11" i="1"/>
  <c r="AA11" i="1" s="1"/>
  <c r="Y6" i="1"/>
  <c r="AA6" i="1" s="1"/>
  <c r="Y32" i="1" l="1"/>
  <c r="AA32" i="1" s="1"/>
  <c r="Y40" i="1"/>
  <c r="AA40" i="1" s="1"/>
  <c r="X41" i="1"/>
  <c r="P36" i="1"/>
  <c r="P28" i="1"/>
</calcChain>
</file>

<file path=xl/sharedStrings.xml><?xml version="1.0" encoding="utf-8"?>
<sst xmlns="http://schemas.openxmlformats.org/spreadsheetml/2006/main" count="341" uniqueCount="110">
  <si>
    <t>2014-2015学年第1学期班级成绩汇总表</t>
  </si>
  <si>
    <t>序号</t>
  </si>
  <si>
    <t>学号</t>
  </si>
  <si>
    <t>姓名</t>
  </si>
  <si>
    <t>城市道路与交通工程课程设计/实践课/1</t>
  </si>
  <si>
    <t>桥梁工程施工(案例)/必修课/3</t>
  </si>
  <si>
    <t>桥梁工程施工课程设计/实践课/1</t>
  </si>
  <si>
    <t>*地下工程/选修课/2</t>
  </si>
  <si>
    <t>*桥梁监测与健康诊断/选修课/2</t>
  </si>
  <si>
    <t>航空概论/拓展选修课/1.5</t>
  </si>
  <si>
    <t>*道路与桥梁工程CAD/选修课/4.5</t>
  </si>
  <si>
    <t>城市道路与交通工程/必修课/3</t>
  </si>
  <si>
    <t>公路养护管理/选修课/1.5</t>
  </si>
  <si>
    <t>工程经济学/选修课/2.5</t>
  </si>
  <si>
    <t>加权学分1</t>
  </si>
  <si>
    <t>学分1</t>
  </si>
  <si>
    <t>综合成绩1</t>
  </si>
  <si>
    <t>毕业论文(设计)/实践课/10</t>
  </si>
  <si>
    <t>毕业实习/实践课/4</t>
  </si>
  <si>
    <t>加权学分2</t>
  </si>
  <si>
    <t>学分2</t>
  </si>
  <si>
    <t>综合成绩2</t>
  </si>
  <si>
    <t>总学分</t>
  </si>
  <si>
    <t>总综合成绩</t>
  </si>
  <si>
    <t>130995113</t>
  </si>
  <si>
    <t>鲁武当</t>
  </si>
  <si>
    <t>75</t>
  </si>
  <si>
    <t/>
  </si>
  <si>
    <t>85</t>
  </si>
  <si>
    <t>130995102</t>
  </si>
  <si>
    <t>丁晓辉</t>
  </si>
  <si>
    <t>130995131</t>
  </si>
  <si>
    <t>张洪源</t>
  </si>
  <si>
    <t>95</t>
  </si>
  <si>
    <t>130995106</t>
  </si>
  <si>
    <t>李洋</t>
  </si>
  <si>
    <t>130995107</t>
  </si>
  <si>
    <t>李战锐</t>
  </si>
  <si>
    <t>130995125</t>
  </si>
  <si>
    <t>王雪源</t>
  </si>
  <si>
    <t>130995109</t>
  </si>
  <si>
    <t>刘腾龙</t>
  </si>
  <si>
    <t>130995133</t>
  </si>
  <si>
    <t>张孟月</t>
  </si>
  <si>
    <t>130995117</t>
  </si>
  <si>
    <t>乔莹阁</t>
  </si>
  <si>
    <t>130995129</t>
  </si>
  <si>
    <t>魏增亮</t>
  </si>
  <si>
    <t>130995132</t>
  </si>
  <si>
    <t>张红杰</t>
  </si>
  <si>
    <t>130995105</t>
  </si>
  <si>
    <t>李朋刚</t>
  </si>
  <si>
    <t>130995121</t>
  </si>
  <si>
    <t>孙帅超</t>
  </si>
  <si>
    <t>130995128</t>
  </si>
  <si>
    <t>王琰</t>
  </si>
  <si>
    <t>130995124</t>
  </si>
  <si>
    <t>王苗苗</t>
  </si>
  <si>
    <t>130995112</t>
  </si>
  <si>
    <t>刘淼淼</t>
  </si>
  <si>
    <t>130995137</t>
  </si>
  <si>
    <t>赵亚玲</t>
  </si>
  <si>
    <t>130995123</t>
  </si>
  <si>
    <t>王豪杰</t>
  </si>
  <si>
    <t>130995101</t>
  </si>
  <si>
    <t>安玮玮</t>
  </si>
  <si>
    <t>130995130</t>
  </si>
  <si>
    <t>肖志豪</t>
  </si>
  <si>
    <t>130995110</t>
  </si>
  <si>
    <t>刘宣丽</t>
  </si>
  <si>
    <t>130995111</t>
  </si>
  <si>
    <t>刘亚锋</t>
  </si>
  <si>
    <t>130995140</t>
  </si>
  <si>
    <t>周雯晶</t>
  </si>
  <si>
    <t>孟宪彬</t>
  </si>
  <si>
    <t>130995122</t>
  </si>
  <si>
    <t>王安缘</t>
  </si>
  <si>
    <t>130995108</t>
  </si>
  <si>
    <t>刘萌萌</t>
  </si>
  <si>
    <t>130995139</t>
  </si>
  <si>
    <t>郑军星</t>
  </si>
  <si>
    <t>130995104</t>
  </si>
  <si>
    <t>李博</t>
  </si>
  <si>
    <t>130995134</t>
  </si>
  <si>
    <t>张威地</t>
  </si>
  <si>
    <t>130995103</t>
  </si>
  <si>
    <t>郭雪魁</t>
  </si>
  <si>
    <t>130995138</t>
  </si>
  <si>
    <t>赵炎</t>
  </si>
  <si>
    <t>130995114</t>
  </si>
  <si>
    <t>马攀</t>
  </si>
  <si>
    <t>130995126</t>
  </si>
  <si>
    <t>王艳军</t>
  </si>
  <si>
    <t>130995116</t>
  </si>
  <si>
    <t>乔晓格</t>
  </si>
  <si>
    <t>130995120</t>
  </si>
  <si>
    <t>孙峰</t>
  </si>
  <si>
    <t>130995119</t>
  </si>
  <si>
    <t>宋亚光</t>
  </si>
  <si>
    <t>130995135</t>
  </si>
  <si>
    <t>张自良</t>
  </si>
  <si>
    <t>130995136</t>
  </si>
  <si>
    <t>赵松杰</t>
  </si>
  <si>
    <t>130995118</t>
  </si>
  <si>
    <t>宋留城</t>
  </si>
  <si>
    <t>130995127</t>
  </si>
  <si>
    <t>王雨潇</t>
  </si>
  <si>
    <t>备注：标红的为有科目挂科的，序号标红的为一学年有挂科情况</t>
    <phoneticPr fontId="3" type="noConversion"/>
  </si>
  <si>
    <t>2014-2015学年第2学期班级成绩汇总表</t>
    <phoneticPr fontId="3" type="noConversion"/>
  </si>
  <si>
    <t>总加权成绩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</si>
</sst>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condense val="0"/>
        <extend val="0"/>
        <color indexed="1"/>
      </font>
      <fill>
        <patternFill>
          <fgColor indexed="2"/>
          <bgColor indexed="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tabSelected="1" topLeftCell="M1" zoomScaleNormal="100" zoomScaleSheetLayoutView="100" workbookViewId="0">
      <selection activeCell="P11" sqref="P11"/>
    </sheetView>
  </sheetViews>
  <sheetFormatPr defaultColWidth="9" defaultRowHeight="14.25" x14ac:dyDescent="0.15"/>
  <cols>
    <col min="1" max="1" width="5" style="2" customWidth="1"/>
    <col min="2" max="2" width="9.625" customWidth="1"/>
    <col min="16" max="16" width="15.125" customWidth="1"/>
    <col min="18" max="18" width="9.25" bestFit="1" customWidth="1"/>
    <col min="24" max="24" width="13.75" customWidth="1"/>
    <col min="25" max="25" width="12.125" customWidth="1"/>
    <col min="27" max="27" width="17.875" style="14" customWidth="1"/>
  </cols>
  <sheetData>
    <row r="1" spans="1:27" ht="14.25" customHeight="1" x14ac:dyDescent="0.15">
      <c r="D1" s="19" t="s">
        <v>0</v>
      </c>
      <c r="E1" s="19"/>
      <c r="F1" s="19"/>
      <c r="G1" s="19"/>
      <c r="H1" s="19"/>
      <c r="I1" s="19"/>
      <c r="J1" s="19"/>
      <c r="K1" s="19"/>
      <c r="R1" s="22" t="s">
        <v>108</v>
      </c>
      <c r="S1" s="21"/>
      <c r="T1" s="21"/>
      <c r="U1" s="21"/>
      <c r="V1" s="21"/>
      <c r="W1" s="21"/>
      <c r="X1" s="21"/>
      <c r="Y1" s="13"/>
    </row>
    <row r="2" spans="1:27" x14ac:dyDescent="0.15">
      <c r="D2" s="19"/>
      <c r="E2" s="19"/>
      <c r="F2" s="19"/>
      <c r="G2" s="19"/>
      <c r="H2" s="19"/>
      <c r="I2" s="19"/>
      <c r="J2" s="19"/>
      <c r="K2" s="19"/>
      <c r="R2" s="21"/>
      <c r="S2" s="21"/>
      <c r="T2" s="21"/>
      <c r="U2" s="21"/>
      <c r="V2" s="21"/>
      <c r="W2" s="21"/>
      <c r="X2" s="21"/>
      <c r="Y2" s="13"/>
    </row>
    <row r="3" spans="1:27" s="1" customFormat="1" ht="48" x14ac:dyDescent="0.1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15" t="s">
        <v>14</v>
      </c>
      <c r="O3" s="15" t="s">
        <v>15</v>
      </c>
      <c r="P3" s="15" t="s">
        <v>16</v>
      </c>
      <c r="Q3" s="8"/>
      <c r="R3" s="3" t="s">
        <v>2</v>
      </c>
      <c r="S3" s="3" t="s">
        <v>3</v>
      </c>
      <c r="T3" s="3" t="s">
        <v>17</v>
      </c>
      <c r="U3" s="3" t="s">
        <v>18</v>
      </c>
      <c r="V3" s="15" t="s">
        <v>19</v>
      </c>
      <c r="W3" s="15" t="s">
        <v>20</v>
      </c>
      <c r="X3" s="15" t="s">
        <v>21</v>
      </c>
      <c r="Y3" s="15" t="s">
        <v>109</v>
      </c>
      <c r="Z3" s="15" t="s">
        <v>22</v>
      </c>
      <c r="AA3" s="17" t="s">
        <v>23</v>
      </c>
    </row>
    <row r="4" spans="1:27" s="1" customFormat="1" ht="13.5" x14ac:dyDescent="0.15">
      <c r="A4" s="4">
        <v>1</v>
      </c>
      <c r="B4" s="9" t="s">
        <v>24</v>
      </c>
      <c r="C4" s="9" t="s">
        <v>25</v>
      </c>
      <c r="D4" s="6">
        <v>78</v>
      </c>
      <c r="E4" s="6">
        <v>89</v>
      </c>
      <c r="F4" s="10" t="s">
        <v>26</v>
      </c>
      <c r="G4" s="6">
        <v>94</v>
      </c>
      <c r="H4" s="6">
        <v>91</v>
      </c>
      <c r="I4" s="10" t="s">
        <v>27</v>
      </c>
      <c r="J4" s="6">
        <v>98</v>
      </c>
      <c r="K4" s="6">
        <v>78</v>
      </c>
      <c r="L4" s="6">
        <v>90</v>
      </c>
      <c r="M4" s="10" t="s">
        <v>27</v>
      </c>
      <c r="N4" s="16">
        <f t="shared" ref="N4:N9" si="0">D4*1+E4*3+F4*1+G4*2+H4*2+J4*4.5+K4*3+L4*1.5</f>
        <v>1600</v>
      </c>
      <c r="O4" s="16">
        <v>18</v>
      </c>
      <c r="P4" s="16">
        <f t="shared" ref="P4:P43" si="1">N4/O4</f>
        <v>88.888888888888886</v>
      </c>
      <c r="Q4" s="7"/>
      <c r="R4" s="9" t="s">
        <v>24</v>
      </c>
      <c r="S4" s="9" t="s">
        <v>25</v>
      </c>
      <c r="T4" s="9" t="s">
        <v>28</v>
      </c>
      <c r="U4" s="5">
        <v>93</v>
      </c>
      <c r="V4" s="16">
        <f t="shared" ref="V4:V43" si="2">T4*10+U4*4</f>
        <v>1222</v>
      </c>
      <c r="W4" s="16">
        <v>14</v>
      </c>
      <c r="X4" s="16">
        <f t="shared" ref="X4:X43" si="3">V4/W4</f>
        <v>87.285714285714292</v>
      </c>
      <c r="Y4" s="16">
        <f t="shared" ref="Y4:Y43" si="4">N4+V4</f>
        <v>2822</v>
      </c>
      <c r="Z4" s="16">
        <f t="shared" ref="Z4:Z43" si="5">O4+W4</f>
        <v>32</v>
      </c>
      <c r="AA4" s="18">
        <f t="shared" ref="AA4:AA43" si="6">Y4/Z4</f>
        <v>88.1875</v>
      </c>
    </row>
    <row r="5" spans="1:27" s="1" customFormat="1" ht="13.5" x14ac:dyDescent="0.15">
      <c r="A5" s="4">
        <v>2</v>
      </c>
      <c r="B5" s="9" t="s">
        <v>29</v>
      </c>
      <c r="C5" s="9" t="s">
        <v>30</v>
      </c>
      <c r="D5" s="6">
        <v>84</v>
      </c>
      <c r="E5" s="6">
        <v>78</v>
      </c>
      <c r="F5" s="10" t="s">
        <v>26</v>
      </c>
      <c r="G5" s="6">
        <v>78</v>
      </c>
      <c r="H5" s="6">
        <v>83</v>
      </c>
      <c r="I5" s="10" t="s">
        <v>27</v>
      </c>
      <c r="J5" s="6">
        <v>97</v>
      </c>
      <c r="K5" s="6">
        <v>86</v>
      </c>
      <c r="L5" s="6">
        <v>82</v>
      </c>
      <c r="M5" s="10" t="s">
        <v>27</v>
      </c>
      <c r="N5" s="16">
        <f t="shared" si="0"/>
        <v>1532.5</v>
      </c>
      <c r="O5" s="16">
        <v>18</v>
      </c>
      <c r="P5" s="16">
        <f t="shared" si="1"/>
        <v>85.138888888888886</v>
      </c>
      <c r="Q5" s="7"/>
      <c r="R5" s="9" t="s">
        <v>29</v>
      </c>
      <c r="S5" s="9" t="s">
        <v>30</v>
      </c>
      <c r="T5" s="9" t="s">
        <v>28</v>
      </c>
      <c r="U5" s="5">
        <v>95</v>
      </c>
      <c r="V5" s="16">
        <f t="shared" si="2"/>
        <v>1230</v>
      </c>
      <c r="W5" s="16">
        <v>14</v>
      </c>
      <c r="X5" s="16">
        <f t="shared" si="3"/>
        <v>87.857142857142861</v>
      </c>
      <c r="Y5" s="16">
        <f t="shared" si="4"/>
        <v>2762.5</v>
      </c>
      <c r="Z5" s="16">
        <f t="shared" si="5"/>
        <v>32</v>
      </c>
      <c r="AA5" s="18">
        <f t="shared" si="6"/>
        <v>86.328125</v>
      </c>
    </row>
    <row r="6" spans="1:27" s="1" customFormat="1" ht="13.5" x14ac:dyDescent="0.15">
      <c r="A6" s="4">
        <v>3</v>
      </c>
      <c r="B6" s="9" t="s">
        <v>31</v>
      </c>
      <c r="C6" s="9" t="s">
        <v>32</v>
      </c>
      <c r="D6" s="6">
        <v>89</v>
      </c>
      <c r="E6" s="6">
        <v>78</v>
      </c>
      <c r="F6" s="10" t="s">
        <v>33</v>
      </c>
      <c r="G6" s="6">
        <v>74</v>
      </c>
      <c r="H6" s="6">
        <v>85</v>
      </c>
      <c r="I6" s="10" t="s">
        <v>27</v>
      </c>
      <c r="J6" s="6">
        <v>89</v>
      </c>
      <c r="K6" s="6">
        <v>90</v>
      </c>
      <c r="L6" s="6">
        <v>87</v>
      </c>
      <c r="M6" s="10" t="s">
        <v>27</v>
      </c>
      <c r="N6" s="16">
        <f t="shared" si="0"/>
        <v>1537</v>
      </c>
      <c r="O6" s="16">
        <v>18</v>
      </c>
      <c r="P6" s="16">
        <f t="shared" si="1"/>
        <v>85.388888888888886</v>
      </c>
      <c r="Q6" s="7"/>
      <c r="R6" s="9" t="s">
        <v>31</v>
      </c>
      <c r="S6" s="9" t="s">
        <v>32</v>
      </c>
      <c r="T6" s="9" t="s">
        <v>28</v>
      </c>
      <c r="U6" s="5">
        <v>92</v>
      </c>
      <c r="V6" s="16">
        <f t="shared" si="2"/>
        <v>1218</v>
      </c>
      <c r="W6" s="16">
        <v>14</v>
      </c>
      <c r="X6" s="16">
        <f t="shared" si="3"/>
        <v>87</v>
      </c>
      <c r="Y6" s="16">
        <f t="shared" si="4"/>
        <v>2755</v>
      </c>
      <c r="Z6" s="16">
        <f t="shared" si="5"/>
        <v>32</v>
      </c>
      <c r="AA6" s="18">
        <f t="shared" si="6"/>
        <v>86.09375</v>
      </c>
    </row>
    <row r="7" spans="1:27" s="1" customFormat="1" ht="13.5" x14ac:dyDescent="0.15">
      <c r="A7" s="4">
        <v>4</v>
      </c>
      <c r="B7" s="9" t="s">
        <v>34</v>
      </c>
      <c r="C7" s="9" t="s">
        <v>35</v>
      </c>
      <c r="D7" s="6">
        <v>80</v>
      </c>
      <c r="E7" s="6">
        <v>71</v>
      </c>
      <c r="F7" s="10" t="s">
        <v>28</v>
      </c>
      <c r="G7" s="6">
        <v>85</v>
      </c>
      <c r="H7" s="6">
        <v>89</v>
      </c>
      <c r="I7" s="10" t="s">
        <v>27</v>
      </c>
      <c r="J7" s="6">
        <v>94</v>
      </c>
      <c r="K7" s="6">
        <v>80</v>
      </c>
      <c r="L7" s="6">
        <v>81</v>
      </c>
      <c r="M7" s="10" t="s">
        <v>27</v>
      </c>
      <c r="N7" s="16">
        <f t="shared" si="0"/>
        <v>1510.5</v>
      </c>
      <c r="O7" s="16">
        <v>18</v>
      </c>
      <c r="P7" s="16">
        <f t="shared" si="1"/>
        <v>83.916666666666671</v>
      </c>
      <c r="Q7" s="7"/>
      <c r="R7" s="9" t="s">
        <v>34</v>
      </c>
      <c r="S7" s="9" t="s">
        <v>35</v>
      </c>
      <c r="T7" s="9" t="s">
        <v>28</v>
      </c>
      <c r="U7" s="5">
        <v>95</v>
      </c>
      <c r="V7" s="16">
        <f t="shared" si="2"/>
        <v>1230</v>
      </c>
      <c r="W7" s="16">
        <v>14</v>
      </c>
      <c r="X7" s="16">
        <f t="shared" si="3"/>
        <v>87.857142857142861</v>
      </c>
      <c r="Y7" s="16">
        <f t="shared" si="4"/>
        <v>2740.5</v>
      </c>
      <c r="Z7" s="16">
        <f t="shared" si="5"/>
        <v>32</v>
      </c>
      <c r="AA7" s="18">
        <f t="shared" si="6"/>
        <v>85.640625</v>
      </c>
    </row>
    <row r="8" spans="1:27" s="1" customFormat="1" ht="13.5" x14ac:dyDescent="0.15">
      <c r="A8" s="4">
        <v>5</v>
      </c>
      <c r="B8" s="9" t="s">
        <v>36</v>
      </c>
      <c r="C8" s="9" t="s">
        <v>37</v>
      </c>
      <c r="D8" s="6">
        <v>81</v>
      </c>
      <c r="E8" s="6">
        <v>78</v>
      </c>
      <c r="F8" s="10" t="s">
        <v>28</v>
      </c>
      <c r="G8" s="6">
        <v>69</v>
      </c>
      <c r="H8" s="6">
        <v>86</v>
      </c>
      <c r="I8" s="10" t="s">
        <v>27</v>
      </c>
      <c r="J8" s="6">
        <v>98</v>
      </c>
      <c r="K8" s="6">
        <v>79</v>
      </c>
      <c r="L8" s="6">
        <v>84</v>
      </c>
      <c r="M8" s="10" t="s">
        <v>27</v>
      </c>
      <c r="N8" s="16">
        <f t="shared" si="0"/>
        <v>1514</v>
      </c>
      <c r="O8" s="16">
        <v>18</v>
      </c>
      <c r="P8" s="16">
        <f t="shared" si="1"/>
        <v>84.111111111111114</v>
      </c>
      <c r="Q8" s="7"/>
      <c r="R8" s="9" t="s">
        <v>36</v>
      </c>
      <c r="S8" s="9" t="s">
        <v>37</v>
      </c>
      <c r="T8" s="9" t="s">
        <v>28</v>
      </c>
      <c r="U8" s="5">
        <v>93</v>
      </c>
      <c r="V8" s="16">
        <f t="shared" si="2"/>
        <v>1222</v>
      </c>
      <c r="W8" s="16">
        <v>14</v>
      </c>
      <c r="X8" s="16">
        <f t="shared" si="3"/>
        <v>87.285714285714292</v>
      </c>
      <c r="Y8" s="16">
        <f t="shared" si="4"/>
        <v>2736</v>
      </c>
      <c r="Z8" s="16">
        <f t="shared" si="5"/>
        <v>32</v>
      </c>
      <c r="AA8" s="18">
        <f t="shared" si="6"/>
        <v>85.5</v>
      </c>
    </row>
    <row r="9" spans="1:27" s="1" customFormat="1" ht="13.5" x14ac:dyDescent="0.15">
      <c r="A9" s="4">
        <v>6</v>
      </c>
      <c r="B9" s="9" t="s">
        <v>38</v>
      </c>
      <c r="C9" s="9" t="s">
        <v>39</v>
      </c>
      <c r="D9" s="6">
        <v>81</v>
      </c>
      <c r="E9" s="6">
        <v>79</v>
      </c>
      <c r="F9" s="10" t="s">
        <v>26</v>
      </c>
      <c r="G9" s="6">
        <v>86</v>
      </c>
      <c r="H9" s="6">
        <v>88</v>
      </c>
      <c r="I9" s="10" t="s">
        <v>27</v>
      </c>
      <c r="J9" s="6">
        <v>91</v>
      </c>
      <c r="K9" s="6">
        <v>81</v>
      </c>
      <c r="L9" s="6">
        <v>85</v>
      </c>
      <c r="M9" s="10" t="s">
        <v>27</v>
      </c>
      <c r="N9" s="16">
        <f t="shared" si="0"/>
        <v>1521</v>
      </c>
      <c r="O9" s="16">
        <v>18</v>
      </c>
      <c r="P9" s="16">
        <f t="shared" si="1"/>
        <v>84.5</v>
      </c>
      <c r="Q9" s="7"/>
      <c r="R9" s="9" t="s">
        <v>38</v>
      </c>
      <c r="S9" s="9" t="s">
        <v>39</v>
      </c>
      <c r="T9" s="9" t="s">
        <v>28</v>
      </c>
      <c r="U9" s="5">
        <v>91</v>
      </c>
      <c r="V9" s="16">
        <f t="shared" si="2"/>
        <v>1214</v>
      </c>
      <c r="W9" s="16">
        <v>14</v>
      </c>
      <c r="X9" s="16">
        <f t="shared" si="3"/>
        <v>86.714285714285708</v>
      </c>
      <c r="Y9" s="16">
        <f t="shared" si="4"/>
        <v>2735</v>
      </c>
      <c r="Z9" s="16">
        <f t="shared" si="5"/>
        <v>32</v>
      </c>
      <c r="AA9" s="18">
        <f t="shared" si="6"/>
        <v>85.46875</v>
      </c>
    </row>
    <row r="10" spans="1:27" s="1" customFormat="1" ht="13.5" x14ac:dyDescent="0.15">
      <c r="A10" s="4">
        <v>7</v>
      </c>
      <c r="B10" s="9" t="s">
        <v>58</v>
      </c>
      <c r="C10" s="9" t="s">
        <v>59</v>
      </c>
      <c r="D10" s="6">
        <v>79</v>
      </c>
      <c r="E10" s="6">
        <v>65</v>
      </c>
      <c r="F10" s="10" t="s">
        <v>28</v>
      </c>
      <c r="G10" s="6">
        <v>79</v>
      </c>
      <c r="H10" s="6">
        <v>84</v>
      </c>
      <c r="I10" s="10" t="s">
        <v>27</v>
      </c>
      <c r="J10" s="6">
        <v>89</v>
      </c>
      <c r="K10" s="6">
        <v>79</v>
      </c>
      <c r="L10" s="6">
        <v>74</v>
      </c>
      <c r="M10" s="10" t="s">
        <v>27</v>
      </c>
      <c r="N10" s="16">
        <f>D13*1+E13*3+F13*1+G13*2+H13*2+J13*4.5+K13*3+L13*1.5</f>
        <v>1486.5</v>
      </c>
      <c r="O10" s="16">
        <v>18</v>
      </c>
      <c r="P10" s="16">
        <f t="shared" si="1"/>
        <v>82.583333333333329</v>
      </c>
      <c r="Q10" s="7"/>
      <c r="R10" s="9" t="s">
        <v>58</v>
      </c>
      <c r="S10" s="9" t="s">
        <v>59</v>
      </c>
      <c r="T10" s="9" t="s">
        <v>28</v>
      </c>
      <c r="U10" s="5">
        <v>92</v>
      </c>
      <c r="V10" s="16">
        <f t="shared" si="2"/>
        <v>1218</v>
      </c>
      <c r="W10" s="16">
        <v>14</v>
      </c>
      <c r="X10" s="16">
        <f t="shared" si="3"/>
        <v>87</v>
      </c>
      <c r="Y10" s="16">
        <f t="shared" si="4"/>
        <v>2704.5</v>
      </c>
      <c r="Z10" s="16">
        <f t="shared" si="5"/>
        <v>32</v>
      </c>
      <c r="AA10" s="18">
        <f t="shared" si="6"/>
        <v>84.515625</v>
      </c>
    </row>
    <row r="11" spans="1:27" s="1" customFormat="1" ht="13.5" x14ac:dyDescent="0.15">
      <c r="A11" s="4">
        <v>8</v>
      </c>
      <c r="B11" s="9" t="s">
        <v>40</v>
      </c>
      <c r="C11" s="9" t="s">
        <v>41</v>
      </c>
      <c r="D11" s="6">
        <v>78</v>
      </c>
      <c r="E11" s="6">
        <v>75</v>
      </c>
      <c r="F11" s="10" t="s">
        <v>33</v>
      </c>
      <c r="G11" s="6">
        <v>82</v>
      </c>
      <c r="H11" s="6">
        <v>88</v>
      </c>
      <c r="I11" s="10" t="s">
        <v>27</v>
      </c>
      <c r="J11" s="6">
        <v>89</v>
      </c>
      <c r="K11" s="6">
        <v>76</v>
      </c>
      <c r="L11" s="6">
        <v>85</v>
      </c>
      <c r="M11" s="10" t="s">
        <v>27</v>
      </c>
      <c r="N11" s="16">
        <f t="shared" ref="N11:N26" si="7">D11*1+E11*3+F11*1+G11*2+H11*2+J11*4.5+K11*3+L11*1.5</f>
        <v>1494</v>
      </c>
      <c r="O11" s="16">
        <v>18</v>
      </c>
      <c r="P11" s="16">
        <f t="shared" si="1"/>
        <v>83</v>
      </c>
      <c r="Q11" s="7"/>
      <c r="R11" s="9" t="s">
        <v>40</v>
      </c>
      <c r="S11" s="9" t="s">
        <v>41</v>
      </c>
      <c r="T11" s="9" t="s">
        <v>28</v>
      </c>
      <c r="U11" s="5">
        <v>92</v>
      </c>
      <c r="V11" s="16">
        <f t="shared" si="2"/>
        <v>1218</v>
      </c>
      <c r="W11" s="16">
        <v>14</v>
      </c>
      <c r="X11" s="16">
        <f t="shared" si="3"/>
        <v>87</v>
      </c>
      <c r="Y11" s="16">
        <f t="shared" si="4"/>
        <v>2712</v>
      </c>
      <c r="Z11" s="16">
        <f t="shared" si="5"/>
        <v>32</v>
      </c>
      <c r="AA11" s="18">
        <f t="shared" si="6"/>
        <v>84.75</v>
      </c>
    </row>
    <row r="12" spans="1:27" s="1" customFormat="1" ht="13.5" x14ac:dyDescent="0.15">
      <c r="A12" s="4">
        <v>9</v>
      </c>
      <c r="B12" s="9" t="s">
        <v>42</v>
      </c>
      <c r="C12" s="9" t="s">
        <v>43</v>
      </c>
      <c r="D12" s="6">
        <v>85</v>
      </c>
      <c r="E12" s="6">
        <v>81</v>
      </c>
      <c r="F12" s="10" t="s">
        <v>28</v>
      </c>
      <c r="G12" s="6">
        <v>94</v>
      </c>
      <c r="H12" s="6">
        <v>87</v>
      </c>
      <c r="I12" s="10" t="s">
        <v>27</v>
      </c>
      <c r="J12" s="6">
        <v>73</v>
      </c>
      <c r="K12" s="6">
        <v>84</v>
      </c>
      <c r="L12" s="6">
        <v>93</v>
      </c>
      <c r="M12" s="10" t="s">
        <v>27</v>
      </c>
      <c r="N12" s="16">
        <f t="shared" si="7"/>
        <v>1495</v>
      </c>
      <c r="O12" s="16">
        <v>18</v>
      </c>
      <c r="P12" s="16">
        <f t="shared" si="1"/>
        <v>83.055555555555557</v>
      </c>
      <c r="Q12" s="7"/>
      <c r="R12" s="9" t="s">
        <v>42</v>
      </c>
      <c r="S12" s="9" t="s">
        <v>43</v>
      </c>
      <c r="T12" s="9" t="s">
        <v>28</v>
      </c>
      <c r="U12" s="5">
        <v>91</v>
      </c>
      <c r="V12" s="16">
        <f t="shared" si="2"/>
        <v>1214</v>
      </c>
      <c r="W12" s="16">
        <v>14</v>
      </c>
      <c r="X12" s="16">
        <f t="shared" si="3"/>
        <v>86.714285714285708</v>
      </c>
      <c r="Y12" s="16">
        <f t="shared" si="4"/>
        <v>2709</v>
      </c>
      <c r="Z12" s="16">
        <f t="shared" si="5"/>
        <v>32</v>
      </c>
      <c r="AA12" s="18">
        <f t="shared" si="6"/>
        <v>84.65625</v>
      </c>
    </row>
    <row r="13" spans="1:27" s="1" customFormat="1" ht="13.5" x14ac:dyDescent="0.15">
      <c r="A13" s="4">
        <v>10</v>
      </c>
      <c r="B13" s="9" t="s">
        <v>44</v>
      </c>
      <c r="C13" s="9" t="s">
        <v>45</v>
      </c>
      <c r="D13" s="6">
        <v>78</v>
      </c>
      <c r="E13" s="6">
        <v>69</v>
      </c>
      <c r="F13" s="10" t="s">
        <v>28</v>
      </c>
      <c r="G13" s="6">
        <v>81</v>
      </c>
      <c r="H13" s="6">
        <v>88</v>
      </c>
      <c r="I13" s="10" t="s">
        <v>27</v>
      </c>
      <c r="J13" s="6">
        <v>95</v>
      </c>
      <c r="K13" s="6">
        <v>79</v>
      </c>
      <c r="L13" s="6">
        <v>76</v>
      </c>
      <c r="M13" s="10" t="s">
        <v>27</v>
      </c>
      <c r="N13" s="16">
        <f t="shared" si="7"/>
        <v>1486.5</v>
      </c>
      <c r="O13" s="16">
        <v>18</v>
      </c>
      <c r="P13" s="16">
        <f t="shared" si="1"/>
        <v>82.583333333333329</v>
      </c>
      <c r="Q13" s="7"/>
      <c r="R13" s="9" t="s">
        <v>44</v>
      </c>
      <c r="S13" s="9" t="s">
        <v>45</v>
      </c>
      <c r="T13" s="9" t="s">
        <v>28</v>
      </c>
      <c r="U13" s="5">
        <v>93</v>
      </c>
      <c r="V13" s="16">
        <f t="shared" si="2"/>
        <v>1222</v>
      </c>
      <c r="W13" s="16">
        <v>14</v>
      </c>
      <c r="X13" s="16">
        <f t="shared" si="3"/>
        <v>87.285714285714292</v>
      </c>
      <c r="Y13" s="16">
        <f t="shared" si="4"/>
        <v>2708.5</v>
      </c>
      <c r="Z13" s="16">
        <f t="shared" si="5"/>
        <v>32</v>
      </c>
      <c r="AA13" s="18">
        <f t="shared" si="6"/>
        <v>84.640625</v>
      </c>
    </row>
    <row r="14" spans="1:27" s="1" customFormat="1" ht="13.5" x14ac:dyDescent="0.15">
      <c r="A14" s="4">
        <v>11</v>
      </c>
      <c r="B14" s="9" t="s">
        <v>46</v>
      </c>
      <c r="C14" s="9" t="s">
        <v>47</v>
      </c>
      <c r="D14" s="6">
        <v>90</v>
      </c>
      <c r="E14" s="6">
        <v>81</v>
      </c>
      <c r="F14" s="10" t="s">
        <v>28</v>
      </c>
      <c r="G14" s="6">
        <v>76</v>
      </c>
      <c r="H14" s="6">
        <v>78</v>
      </c>
      <c r="I14" s="10" t="s">
        <v>27</v>
      </c>
      <c r="J14" s="6">
        <v>84</v>
      </c>
      <c r="K14" s="6">
        <v>89</v>
      </c>
      <c r="L14" s="6">
        <v>85</v>
      </c>
      <c r="M14" s="10" t="s">
        <v>27</v>
      </c>
      <c r="N14" s="16">
        <f t="shared" si="7"/>
        <v>1498.5</v>
      </c>
      <c r="O14" s="16">
        <v>18</v>
      </c>
      <c r="P14" s="16">
        <f t="shared" si="1"/>
        <v>83.25</v>
      </c>
      <c r="Q14" s="7"/>
      <c r="R14" s="9" t="s">
        <v>46</v>
      </c>
      <c r="S14" s="9" t="s">
        <v>47</v>
      </c>
      <c r="T14" s="9" t="s">
        <v>28</v>
      </c>
      <c r="U14" s="5">
        <v>90</v>
      </c>
      <c r="V14" s="16">
        <f t="shared" si="2"/>
        <v>1210</v>
      </c>
      <c r="W14" s="16">
        <v>14</v>
      </c>
      <c r="X14" s="16">
        <f t="shared" si="3"/>
        <v>86.428571428571431</v>
      </c>
      <c r="Y14" s="16">
        <f t="shared" si="4"/>
        <v>2708.5</v>
      </c>
      <c r="Z14" s="16">
        <f t="shared" si="5"/>
        <v>32</v>
      </c>
      <c r="AA14" s="18">
        <f t="shared" si="6"/>
        <v>84.640625</v>
      </c>
    </row>
    <row r="15" spans="1:27" s="1" customFormat="1" ht="13.5" x14ac:dyDescent="0.15">
      <c r="A15" s="4">
        <v>12</v>
      </c>
      <c r="B15" s="9" t="s">
        <v>48</v>
      </c>
      <c r="C15" s="9" t="s">
        <v>49</v>
      </c>
      <c r="D15" s="6">
        <v>77</v>
      </c>
      <c r="E15" s="6">
        <v>80</v>
      </c>
      <c r="F15" s="10" t="s">
        <v>33</v>
      </c>
      <c r="G15" s="6">
        <v>79</v>
      </c>
      <c r="H15" s="6">
        <v>86</v>
      </c>
      <c r="I15" s="10" t="s">
        <v>27</v>
      </c>
      <c r="J15" s="6">
        <v>92</v>
      </c>
      <c r="K15" s="6">
        <v>76</v>
      </c>
      <c r="L15" s="6">
        <v>76</v>
      </c>
      <c r="M15" s="10" t="s">
        <v>27</v>
      </c>
      <c r="N15" s="16">
        <f t="shared" si="7"/>
        <v>1498</v>
      </c>
      <c r="O15" s="16">
        <v>18</v>
      </c>
      <c r="P15" s="16">
        <f t="shared" si="1"/>
        <v>83.222222222222229</v>
      </c>
      <c r="Q15" s="7"/>
      <c r="R15" s="9" t="s">
        <v>48</v>
      </c>
      <c r="S15" s="9" t="s">
        <v>49</v>
      </c>
      <c r="T15" s="9" t="s">
        <v>28</v>
      </c>
      <c r="U15" s="5">
        <v>90</v>
      </c>
      <c r="V15" s="16">
        <f t="shared" si="2"/>
        <v>1210</v>
      </c>
      <c r="W15" s="16">
        <v>14</v>
      </c>
      <c r="X15" s="16">
        <f t="shared" si="3"/>
        <v>86.428571428571431</v>
      </c>
      <c r="Y15" s="16">
        <f t="shared" si="4"/>
        <v>2708</v>
      </c>
      <c r="Z15" s="16">
        <f t="shared" si="5"/>
        <v>32</v>
      </c>
      <c r="AA15" s="18">
        <f t="shared" si="6"/>
        <v>84.625</v>
      </c>
    </row>
    <row r="16" spans="1:27" s="1" customFormat="1" ht="13.5" x14ac:dyDescent="0.15">
      <c r="A16" s="4">
        <v>13</v>
      </c>
      <c r="B16" s="9" t="s">
        <v>50</v>
      </c>
      <c r="C16" s="9" t="s">
        <v>51</v>
      </c>
      <c r="D16" s="6">
        <v>86</v>
      </c>
      <c r="E16" s="6">
        <v>62</v>
      </c>
      <c r="F16" s="10" t="s">
        <v>33</v>
      </c>
      <c r="G16" s="6">
        <v>81</v>
      </c>
      <c r="H16" s="6">
        <v>88</v>
      </c>
      <c r="I16" s="10" t="s">
        <v>27</v>
      </c>
      <c r="J16" s="6">
        <v>88</v>
      </c>
      <c r="K16" s="6">
        <v>86</v>
      </c>
      <c r="L16" s="6">
        <v>80</v>
      </c>
      <c r="M16" s="10" t="s">
        <v>27</v>
      </c>
      <c r="N16" s="16">
        <f t="shared" si="7"/>
        <v>1479</v>
      </c>
      <c r="O16" s="16">
        <v>18</v>
      </c>
      <c r="P16" s="16">
        <f t="shared" si="1"/>
        <v>82.166666666666671</v>
      </c>
      <c r="Q16" s="7"/>
      <c r="R16" s="9" t="s">
        <v>50</v>
      </c>
      <c r="S16" s="9" t="s">
        <v>51</v>
      </c>
      <c r="T16" s="9" t="s">
        <v>28</v>
      </c>
      <c r="U16" s="5">
        <v>90</v>
      </c>
      <c r="V16" s="16">
        <f t="shared" si="2"/>
        <v>1210</v>
      </c>
      <c r="W16" s="16">
        <v>14</v>
      </c>
      <c r="X16" s="16">
        <f t="shared" si="3"/>
        <v>86.428571428571431</v>
      </c>
      <c r="Y16" s="16">
        <f t="shared" si="4"/>
        <v>2689</v>
      </c>
      <c r="Z16" s="16">
        <f t="shared" si="5"/>
        <v>32</v>
      </c>
      <c r="AA16" s="18">
        <f t="shared" si="6"/>
        <v>84.03125</v>
      </c>
    </row>
    <row r="17" spans="1:27" s="1" customFormat="1" ht="13.5" x14ac:dyDescent="0.15">
      <c r="A17" s="4">
        <v>14</v>
      </c>
      <c r="B17" s="9" t="s">
        <v>52</v>
      </c>
      <c r="C17" s="9" t="s">
        <v>53</v>
      </c>
      <c r="D17" s="6">
        <v>83</v>
      </c>
      <c r="E17" s="6">
        <v>64</v>
      </c>
      <c r="F17" s="10" t="s">
        <v>33</v>
      </c>
      <c r="G17" s="6">
        <v>68</v>
      </c>
      <c r="H17" s="6">
        <v>88</v>
      </c>
      <c r="I17" s="10" t="s">
        <v>27</v>
      </c>
      <c r="J17" s="6">
        <v>93</v>
      </c>
      <c r="K17" s="6">
        <v>81</v>
      </c>
      <c r="L17" s="6">
        <v>84</v>
      </c>
      <c r="M17" s="10" t="s">
        <v>27</v>
      </c>
      <c r="N17" s="16">
        <f t="shared" si="7"/>
        <v>1469.5</v>
      </c>
      <c r="O17" s="16">
        <v>18</v>
      </c>
      <c r="P17" s="16">
        <f t="shared" si="1"/>
        <v>81.638888888888886</v>
      </c>
      <c r="Q17" s="7"/>
      <c r="R17" s="9" t="s">
        <v>52</v>
      </c>
      <c r="S17" s="9" t="s">
        <v>53</v>
      </c>
      <c r="T17" s="9" t="s">
        <v>28</v>
      </c>
      <c r="U17" s="5">
        <v>92</v>
      </c>
      <c r="V17" s="16">
        <f t="shared" si="2"/>
        <v>1218</v>
      </c>
      <c r="W17" s="16">
        <v>14</v>
      </c>
      <c r="X17" s="16">
        <f t="shared" si="3"/>
        <v>87</v>
      </c>
      <c r="Y17" s="16">
        <f t="shared" si="4"/>
        <v>2687.5</v>
      </c>
      <c r="Z17" s="16">
        <f t="shared" si="5"/>
        <v>32</v>
      </c>
      <c r="AA17" s="18">
        <f t="shared" si="6"/>
        <v>83.984375</v>
      </c>
    </row>
    <row r="18" spans="1:27" s="1" customFormat="1" ht="13.5" x14ac:dyDescent="0.15">
      <c r="A18" s="4">
        <v>15</v>
      </c>
      <c r="B18" s="9" t="s">
        <v>54</v>
      </c>
      <c r="C18" s="9" t="s">
        <v>55</v>
      </c>
      <c r="D18" s="6">
        <v>78</v>
      </c>
      <c r="E18" s="6">
        <v>80</v>
      </c>
      <c r="F18" s="10" t="s">
        <v>26</v>
      </c>
      <c r="G18" s="6">
        <v>83</v>
      </c>
      <c r="H18" s="6">
        <v>86</v>
      </c>
      <c r="I18" s="10" t="s">
        <v>27</v>
      </c>
      <c r="J18" s="6">
        <v>88</v>
      </c>
      <c r="K18" s="6">
        <v>78</v>
      </c>
      <c r="L18" s="6">
        <v>77</v>
      </c>
      <c r="M18" s="10" t="s">
        <v>27</v>
      </c>
      <c r="N18" s="16">
        <f t="shared" si="7"/>
        <v>1476.5</v>
      </c>
      <c r="O18" s="16">
        <v>18</v>
      </c>
      <c r="P18" s="16">
        <f t="shared" si="1"/>
        <v>82.027777777777771</v>
      </c>
      <c r="Q18" s="7"/>
      <c r="R18" s="9" t="s">
        <v>54</v>
      </c>
      <c r="S18" s="9" t="s">
        <v>55</v>
      </c>
      <c r="T18" s="9" t="s">
        <v>28</v>
      </c>
      <c r="U18" s="5">
        <v>90</v>
      </c>
      <c r="V18" s="16">
        <f t="shared" si="2"/>
        <v>1210</v>
      </c>
      <c r="W18" s="16">
        <v>14</v>
      </c>
      <c r="X18" s="16">
        <f t="shared" si="3"/>
        <v>86.428571428571431</v>
      </c>
      <c r="Y18" s="16">
        <f t="shared" si="4"/>
        <v>2686.5</v>
      </c>
      <c r="Z18" s="16">
        <f t="shared" si="5"/>
        <v>32</v>
      </c>
      <c r="AA18" s="18">
        <f t="shared" si="6"/>
        <v>83.953125</v>
      </c>
    </row>
    <row r="19" spans="1:27" s="1" customFormat="1" ht="13.5" x14ac:dyDescent="0.15">
      <c r="A19" s="4">
        <v>16</v>
      </c>
      <c r="B19" s="9" t="s">
        <v>56</v>
      </c>
      <c r="C19" s="9" t="s">
        <v>57</v>
      </c>
      <c r="D19" s="6">
        <v>86</v>
      </c>
      <c r="E19" s="6">
        <v>77</v>
      </c>
      <c r="F19" s="10" t="s">
        <v>28</v>
      </c>
      <c r="G19" s="6">
        <v>90</v>
      </c>
      <c r="H19" s="6">
        <v>84</v>
      </c>
      <c r="I19" s="10" t="s">
        <v>27</v>
      </c>
      <c r="J19" s="6">
        <v>95</v>
      </c>
      <c r="K19" s="6">
        <v>85</v>
      </c>
      <c r="L19" s="6">
        <v>90</v>
      </c>
      <c r="M19" s="10" t="s">
        <v>27</v>
      </c>
      <c r="N19" s="16">
        <f t="shared" si="7"/>
        <v>1567.5</v>
      </c>
      <c r="O19" s="16">
        <v>18</v>
      </c>
      <c r="P19" s="16">
        <f t="shared" si="1"/>
        <v>87.083333333333329</v>
      </c>
      <c r="Q19" s="7"/>
      <c r="R19" s="9" t="s">
        <v>56</v>
      </c>
      <c r="S19" s="9" t="s">
        <v>57</v>
      </c>
      <c r="T19" s="9" t="s">
        <v>26</v>
      </c>
      <c r="U19" s="5">
        <v>90</v>
      </c>
      <c r="V19" s="16">
        <f t="shared" si="2"/>
        <v>1110</v>
      </c>
      <c r="W19" s="16">
        <v>14</v>
      </c>
      <c r="X19" s="16">
        <f t="shared" si="3"/>
        <v>79.285714285714292</v>
      </c>
      <c r="Y19" s="16">
        <f t="shared" si="4"/>
        <v>2677.5</v>
      </c>
      <c r="Z19" s="16">
        <f t="shared" si="5"/>
        <v>32</v>
      </c>
      <c r="AA19" s="18">
        <f t="shared" si="6"/>
        <v>83.671875</v>
      </c>
    </row>
    <row r="20" spans="1:27" s="1" customFormat="1" ht="13.5" x14ac:dyDescent="0.15">
      <c r="A20" s="4">
        <v>17</v>
      </c>
      <c r="B20" s="9" t="s">
        <v>60</v>
      </c>
      <c r="C20" s="9" t="s">
        <v>61</v>
      </c>
      <c r="D20" s="6">
        <v>82</v>
      </c>
      <c r="E20" s="6">
        <v>69</v>
      </c>
      <c r="F20" s="10" t="s">
        <v>26</v>
      </c>
      <c r="G20" s="6">
        <v>85</v>
      </c>
      <c r="H20" s="6">
        <v>88</v>
      </c>
      <c r="I20" s="10" t="s">
        <v>27</v>
      </c>
      <c r="J20" s="6">
        <v>89</v>
      </c>
      <c r="K20" s="6">
        <v>80</v>
      </c>
      <c r="L20" s="6">
        <v>82</v>
      </c>
      <c r="M20" s="10" t="s">
        <v>27</v>
      </c>
      <c r="N20" s="16">
        <f t="shared" si="7"/>
        <v>1473.5</v>
      </c>
      <c r="O20" s="16">
        <v>18</v>
      </c>
      <c r="P20" s="16">
        <f t="shared" si="1"/>
        <v>81.861111111111114</v>
      </c>
      <c r="Q20" s="7"/>
      <c r="R20" s="9" t="s">
        <v>60</v>
      </c>
      <c r="S20" s="9" t="s">
        <v>61</v>
      </c>
      <c r="T20" s="9" t="s">
        <v>28</v>
      </c>
      <c r="U20" s="5">
        <v>86</v>
      </c>
      <c r="V20" s="16">
        <f t="shared" si="2"/>
        <v>1194</v>
      </c>
      <c r="W20" s="16">
        <v>14</v>
      </c>
      <c r="X20" s="16">
        <f t="shared" si="3"/>
        <v>85.285714285714292</v>
      </c>
      <c r="Y20" s="16">
        <f t="shared" si="4"/>
        <v>2667.5</v>
      </c>
      <c r="Z20" s="16">
        <f t="shared" si="5"/>
        <v>32</v>
      </c>
      <c r="AA20" s="18">
        <f t="shared" si="6"/>
        <v>83.359375</v>
      </c>
    </row>
    <row r="21" spans="1:27" s="1" customFormat="1" ht="13.5" x14ac:dyDescent="0.15">
      <c r="A21" s="4">
        <v>18</v>
      </c>
      <c r="B21" s="9" t="s">
        <v>62</v>
      </c>
      <c r="C21" s="9" t="s">
        <v>63</v>
      </c>
      <c r="D21" s="6">
        <v>78</v>
      </c>
      <c r="E21" s="6">
        <v>63</v>
      </c>
      <c r="F21" s="10" t="s">
        <v>28</v>
      </c>
      <c r="G21" s="6">
        <v>74</v>
      </c>
      <c r="H21" s="6">
        <v>88</v>
      </c>
      <c r="I21" s="10" t="s">
        <v>27</v>
      </c>
      <c r="J21" s="6">
        <v>89</v>
      </c>
      <c r="K21" s="6">
        <v>79</v>
      </c>
      <c r="L21" s="6">
        <v>75</v>
      </c>
      <c r="M21" s="10" t="s">
        <v>27</v>
      </c>
      <c r="N21" s="16">
        <f t="shared" si="7"/>
        <v>1426</v>
      </c>
      <c r="O21" s="16">
        <v>18</v>
      </c>
      <c r="P21" s="16">
        <f t="shared" si="1"/>
        <v>79.222222222222229</v>
      </c>
      <c r="Q21" s="7"/>
      <c r="R21" s="9" t="s">
        <v>62</v>
      </c>
      <c r="S21" s="9" t="s">
        <v>63</v>
      </c>
      <c r="T21" s="9" t="s">
        <v>28</v>
      </c>
      <c r="U21" s="5">
        <v>92</v>
      </c>
      <c r="V21" s="16">
        <f t="shared" si="2"/>
        <v>1218</v>
      </c>
      <c r="W21" s="16">
        <v>14</v>
      </c>
      <c r="X21" s="16">
        <f t="shared" si="3"/>
        <v>87</v>
      </c>
      <c r="Y21" s="16">
        <f t="shared" si="4"/>
        <v>2644</v>
      </c>
      <c r="Z21" s="16">
        <f t="shared" si="5"/>
        <v>32</v>
      </c>
      <c r="AA21" s="18">
        <f t="shared" si="6"/>
        <v>82.625</v>
      </c>
    </row>
    <row r="22" spans="1:27" s="1" customFormat="1" ht="13.5" x14ac:dyDescent="0.15">
      <c r="A22" s="4">
        <v>19</v>
      </c>
      <c r="B22" s="9" t="s">
        <v>64</v>
      </c>
      <c r="C22" s="9" t="s">
        <v>65</v>
      </c>
      <c r="D22" s="6">
        <v>85</v>
      </c>
      <c r="E22" s="6">
        <v>72</v>
      </c>
      <c r="F22" s="10" t="s">
        <v>28</v>
      </c>
      <c r="G22" s="6">
        <v>86</v>
      </c>
      <c r="H22" s="6">
        <v>88</v>
      </c>
      <c r="I22" s="10" t="s">
        <v>27</v>
      </c>
      <c r="J22" s="6">
        <v>88</v>
      </c>
      <c r="K22" s="6">
        <v>84</v>
      </c>
      <c r="L22" s="6">
        <v>90</v>
      </c>
      <c r="M22" s="10" t="s">
        <v>27</v>
      </c>
      <c r="N22" s="16">
        <f t="shared" si="7"/>
        <v>1517</v>
      </c>
      <c r="O22" s="16">
        <v>18</v>
      </c>
      <c r="P22" s="16">
        <f t="shared" si="1"/>
        <v>84.277777777777771</v>
      </c>
      <c r="Q22" s="7"/>
      <c r="R22" s="9" t="s">
        <v>64</v>
      </c>
      <c r="S22" s="9" t="s">
        <v>65</v>
      </c>
      <c r="T22" s="9" t="s">
        <v>26</v>
      </c>
      <c r="U22" s="5">
        <v>93</v>
      </c>
      <c r="V22" s="16">
        <f t="shared" si="2"/>
        <v>1122</v>
      </c>
      <c r="W22" s="16">
        <v>14</v>
      </c>
      <c r="X22" s="16">
        <f t="shared" si="3"/>
        <v>80.142857142857139</v>
      </c>
      <c r="Y22" s="16">
        <f t="shared" si="4"/>
        <v>2639</v>
      </c>
      <c r="Z22" s="16">
        <f t="shared" si="5"/>
        <v>32</v>
      </c>
      <c r="AA22" s="18">
        <f t="shared" si="6"/>
        <v>82.46875</v>
      </c>
    </row>
    <row r="23" spans="1:27" s="1" customFormat="1" ht="13.5" x14ac:dyDescent="0.15">
      <c r="A23" s="4">
        <v>20</v>
      </c>
      <c r="B23" s="9" t="s">
        <v>66</v>
      </c>
      <c r="C23" s="9" t="s">
        <v>67</v>
      </c>
      <c r="D23" s="6">
        <v>78</v>
      </c>
      <c r="E23" s="6">
        <v>70</v>
      </c>
      <c r="F23" s="10" t="s">
        <v>33</v>
      </c>
      <c r="G23" s="6">
        <v>70</v>
      </c>
      <c r="H23" s="6">
        <v>91</v>
      </c>
      <c r="I23" s="10" t="s">
        <v>27</v>
      </c>
      <c r="J23" s="6">
        <v>82</v>
      </c>
      <c r="K23" s="6">
        <v>77</v>
      </c>
      <c r="L23" s="6">
        <v>79</v>
      </c>
      <c r="M23" s="10" t="s">
        <v>27</v>
      </c>
      <c r="N23" s="16">
        <f t="shared" si="7"/>
        <v>1423.5</v>
      </c>
      <c r="O23" s="16">
        <v>18</v>
      </c>
      <c r="P23" s="16">
        <f t="shared" si="1"/>
        <v>79.083333333333329</v>
      </c>
      <c r="Q23" s="7"/>
      <c r="R23" s="9" t="s">
        <v>66</v>
      </c>
      <c r="S23" s="9" t="s">
        <v>67</v>
      </c>
      <c r="T23" s="9" t="s">
        <v>28</v>
      </c>
      <c r="U23" s="5">
        <v>91</v>
      </c>
      <c r="V23" s="16">
        <f t="shared" si="2"/>
        <v>1214</v>
      </c>
      <c r="W23" s="16">
        <v>14</v>
      </c>
      <c r="X23" s="16">
        <f t="shared" si="3"/>
        <v>86.714285714285708</v>
      </c>
      <c r="Y23" s="16">
        <f t="shared" si="4"/>
        <v>2637.5</v>
      </c>
      <c r="Z23" s="16">
        <f t="shared" si="5"/>
        <v>32</v>
      </c>
      <c r="AA23" s="18">
        <f t="shared" si="6"/>
        <v>82.421875</v>
      </c>
    </row>
    <row r="24" spans="1:27" s="1" customFormat="1" ht="13.5" x14ac:dyDescent="0.15">
      <c r="A24" s="4">
        <v>21</v>
      </c>
      <c r="B24" s="9" t="s">
        <v>68</v>
      </c>
      <c r="C24" s="9" t="s">
        <v>69</v>
      </c>
      <c r="D24" s="6">
        <v>79</v>
      </c>
      <c r="E24" s="6">
        <v>72</v>
      </c>
      <c r="F24" s="10" t="s">
        <v>33</v>
      </c>
      <c r="G24" s="6">
        <v>81</v>
      </c>
      <c r="H24" s="6">
        <v>87</v>
      </c>
      <c r="I24" s="10" t="s">
        <v>27</v>
      </c>
      <c r="J24" s="6">
        <v>76</v>
      </c>
      <c r="K24" s="6">
        <v>78</v>
      </c>
      <c r="L24" s="6">
        <v>75</v>
      </c>
      <c r="M24" s="10" t="s">
        <v>27</v>
      </c>
      <c r="N24" s="16">
        <f t="shared" si="7"/>
        <v>1414.5</v>
      </c>
      <c r="O24" s="16">
        <v>18</v>
      </c>
      <c r="P24" s="16">
        <f t="shared" si="1"/>
        <v>78.583333333333329</v>
      </c>
      <c r="Q24" s="7"/>
      <c r="R24" s="9" t="s">
        <v>68</v>
      </c>
      <c r="S24" s="9" t="s">
        <v>69</v>
      </c>
      <c r="T24" s="9" t="s">
        <v>28</v>
      </c>
      <c r="U24" s="5">
        <v>91</v>
      </c>
      <c r="V24" s="16">
        <f t="shared" si="2"/>
        <v>1214</v>
      </c>
      <c r="W24" s="16">
        <v>14</v>
      </c>
      <c r="X24" s="16">
        <f t="shared" si="3"/>
        <v>86.714285714285708</v>
      </c>
      <c r="Y24" s="16">
        <f t="shared" si="4"/>
        <v>2628.5</v>
      </c>
      <c r="Z24" s="16">
        <f t="shared" si="5"/>
        <v>32</v>
      </c>
      <c r="AA24" s="18">
        <f t="shared" si="6"/>
        <v>82.140625</v>
      </c>
    </row>
    <row r="25" spans="1:27" s="1" customFormat="1" ht="13.5" x14ac:dyDescent="0.15">
      <c r="A25" s="4">
        <v>22</v>
      </c>
      <c r="B25" s="9" t="s">
        <v>70</v>
      </c>
      <c r="C25" s="9" t="s">
        <v>71</v>
      </c>
      <c r="D25" s="6">
        <v>76</v>
      </c>
      <c r="E25" s="6">
        <v>65</v>
      </c>
      <c r="F25" s="10" t="s">
        <v>33</v>
      </c>
      <c r="G25" s="6">
        <v>78</v>
      </c>
      <c r="H25" s="6">
        <v>74</v>
      </c>
      <c r="I25" s="10" t="s">
        <v>27</v>
      </c>
      <c r="J25" s="6">
        <v>85</v>
      </c>
      <c r="K25" s="6">
        <v>74</v>
      </c>
      <c r="L25" s="6">
        <v>82</v>
      </c>
      <c r="M25" s="10" t="s">
        <v>27</v>
      </c>
      <c r="N25" s="16">
        <f t="shared" si="7"/>
        <v>1397.5</v>
      </c>
      <c r="O25" s="16">
        <v>18</v>
      </c>
      <c r="P25" s="16">
        <f t="shared" si="1"/>
        <v>77.638888888888886</v>
      </c>
      <c r="Q25" s="7"/>
      <c r="R25" s="9" t="s">
        <v>70</v>
      </c>
      <c r="S25" s="9" t="s">
        <v>71</v>
      </c>
      <c r="T25" s="9" t="s">
        <v>28</v>
      </c>
      <c r="U25" s="5">
        <v>93</v>
      </c>
      <c r="V25" s="16">
        <f t="shared" si="2"/>
        <v>1222</v>
      </c>
      <c r="W25" s="16">
        <v>14</v>
      </c>
      <c r="X25" s="16">
        <f t="shared" si="3"/>
        <v>87.285714285714292</v>
      </c>
      <c r="Y25" s="16">
        <f t="shared" si="4"/>
        <v>2619.5</v>
      </c>
      <c r="Z25" s="16">
        <f t="shared" si="5"/>
        <v>32</v>
      </c>
      <c r="AA25" s="18">
        <f t="shared" si="6"/>
        <v>81.859375</v>
      </c>
    </row>
    <row r="26" spans="1:27" s="1" customFormat="1" ht="13.5" x14ac:dyDescent="0.15">
      <c r="A26" s="4">
        <v>23</v>
      </c>
      <c r="B26" s="9" t="s">
        <v>72</v>
      </c>
      <c r="C26" s="9" t="s">
        <v>73</v>
      </c>
      <c r="D26" s="6">
        <v>74</v>
      </c>
      <c r="E26" s="6">
        <v>60</v>
      </c>
      <c r="F26" s="10" t="s">
        <v>26</v>
      </c>
      <c r="G26" s="6">
        <v>72</v>
      </c>
      <c r="H26" s="6">
        <v>73</v>
      </c>
      <c r="I26" s="10" t="s">
        <v>27</v>
      </c>
      <c r="J26" s="6">
        <v>96</v>
      </c>
      <c r="K26" s="6">
        <v>75</v>
      </c>
      <c r="L26" s="6">
        <v>77</v>
      </c>
      <c r="M26" s="10" t="s">
        <v>27</v>
      </c>
      <c r="N26" s="16">
        <f t="shared" si="7"/>
        <v>1391.5</v>
      </c>
      <c r="O26" s="16">
        <v>18</v>
      </c>
      <c r="P26" s="16">
        <f t="shared" si="1"/>
        <v>77.305555555555557</v>
      </c>
      <c r="Q26" s="7"/>
      <c r="R26" s="9" t="s">
        <v>72</v>
      </c>
      <c r="S26" s="9" t="s">
        <v>73</v>
      </c>
      <c r="T26" s="9" t="s">
        <v>28</v>
      </c>
      <c r="U26" s="5">
        <v>93</v>
      </c>
      <c r="V26" s="16">
        <f t="shared" si="2"/>
        <v>1222</v>
      </c>
      <c r="W26" s="16">
        <v>14</v>
      </c>
      <c r="X26" s="16">
        <f t="shared" si="3"/>
        <v>87.285714285714292</v>
      </c>
      <c r="Y26" s="16">
        <f t="shared" si="4"/>
        <v>2613.5</v>
      </c>
      <c r="Z26" s="16">
        <f t="shared" si="5"/>
        <v>32</v>
      </c>
      <c r="AA26" s="18">
        <f t="shared" si="6"/>
        <v>81.671875</v>
      </c>
    </row>
    <row r="27" spans="1:27" s="1" customFormat="1" ht="13.5" x14ac:dyDescent="0.15">
      <c r="A27" s="4">
        <v>24</v>
      </c>
      <c r="B27" s="5">
        <v>130995115</v>
      </c>
      <c r="C27" s="9" t="s">
        <v>74</v>
      </c>
      <c r="D27" s="6">
        <v>83</v>
      </c>
      <c r="E27" s="6">
        <v>67</v>
      </c>
      <c r="F27" s="10" t="s">
        <v>33</v>
      </c>
      <c r="G27" s="6">
        <v>76</v>
      </c>
      <c r="H27" s="6">
        <v>84</v>
      </c>
      <c r="I27" s="10" t="s">
        <v>27</v>
      </c>
      <c r="J27" s="6">
        <v>85</v>
      </c>
      <c r="K27" s="6">
        <v>81</v>
      </c>
      <c r="L27" s="6">
        <v>85</v>
      </c>
      <c r="M27" s="6">
        <v>65</v>
      </c>
      <c r="N27" s="16">
        <f>D27*1+E27*3+F27*1+G27*2+H27*2+J27*4.5+K27*3+L27*1.5+M27*2.5</f>
        <v>1614.5</v>
      </c>
      <c r="O27" s="16">
        <v>20.5</v>
      </c>
      <c r="P27" s="16">
        <f t="shared" si="1"/>
        <v>78.756097560975604</v>
      </c>
      <c r="Q27" s="7"/>
      <c r="R27" s="5">
        <v>130995115</v>
      </c>
      <c r="S27" s="9" t="s">
        <v>74</v>
      </c>
      <c r="T27" s="9" t="s">
        <v>28</v>
      </c>
      <c r="U27" s="5">
        <v>88</v>
      </c>
      <c r="V27" s="16">
        <f t="shared" si="2"/>
        <v>1202</v>
      </c>
      <c r="W27" s="16">
        <v>14</v>
      </c>
      <c r="X27" s="16">
        <f t="shared" si="3"/>
        <v>85.857142857142861</v>
      </c>
      <c r="Y27" s="16">
        <f t="shared" si="4"/>
        <v>2816.5</v>
      </c>
      <c r="Z27" s="16">
        <f t="shared" si="5"/>
        <v>34.5</v>
      </c>
      <c r="AA27" s="18">
        <f t="shared" si="6"/>
        <v>81.637681159420296</v>
      </c>
    </row>
    <row r="28" spans="1:27" s="1" customFormat="1" ht="13.5" x14ac:dyDescent="0.15">
      <c r="A28" s="4">
        <v>25</v>
      </c>
      <c r="B28" s="9" t="s">
        <v>75</v>
      </c>
      <c r="C28" s="9" t="s">
        <v>76</v>
      </c>
      <c r="D28" s="6">
        <v>74</v>
      </c>
      <c r="E28" s="6">
        <v>64</v>
      </c>
      <c r="F28" s="10" t="s">
        <v>26</v>
      </c>
      <c r="G28" s="6">
        <v>72</v>
      </c>
      <c r="H28" s="6">
        <v>87</v>
      </c>
      <c r="I28" s="10" t="s">
        <v>27</v>
      </c>
      <c r="J28" s="6">
        <v>88</v>
      </c>
      <c r="K28" s="6">
        <v>75</v>
      </c>
      <c r="L28" s="6">
        <v>72</v>
      </c>
      <c r="M28" s="10" t="s">
        <v>27</v>
      </c>
      <c r="N28" s="16">
        <f>D28*1+E28*3+F28*1+G28*2+H28*2+J28*4.5+K28*3+L28*1.5</f>
        <v>1388</v>
      </c>
      <c r="O28" s="16">
        <v>18</v>
      </c>
      <c r="P28" s="16">
        <f t="shared" si="1"/>
        <v>77.111111111111114</v>
      </c>
      <c r="Q28" s="7"/>
      <c r="R28" s="9" t="s">
        <v>75</v>
      </c>
      <c r="S28" s="9" t="s">
        <v>76</v>
      </c>
      <c r="T28" s="9" t="s">
        <v>28</v>
      </c>
      <c r="U28" s="5">
        <v>92</v>
      </c>
      <c r="V28" s="16">
        <f t="shared" si="2"/>
        <v>1218</v>
      </c>
      <c r="W28" s="16">
        <v>14</v>
      </c>
      <c r="X28" s="16">
        <f t="shared" si="3"/>
        <v>87</v>
      </c>
      <c r="Y28" s="16">
        <f t="shared" si="4"/>
        <v>2606</v>
      </c>
      <c r="Z28" s="16">
        <f t="shared" si="5"/>
        <v>32</v>
      </c>
      <c r="AA28" s="18">
        <f t="shared" si="6"/>
        <v>81.4375</v>
      </c>
    </row>
    <row r="29" spans="1:27" s="1" customFormat="1" ht="13.5" x14ac:dyDescent="0.15">
      <c r="A29" s="4">
        <v>26</v>
      </c>
      <c r="B29" s="9" t="s">
        <v>77</v>
      </c>
      <c r="C29" s="9" t="s">
        <v>78</v>
      </c>
      <c r="D29" s="6">
        <v>79</v>
      </c>
      <c r="E29" s="6">
        <v>60</v>
      </c>
      <c r="F29" s="10" t="s">
        <v>33</v>
      </c>
      <c r="G29" s="6">
        <v>77</v>
      </c>
      <c r="H29" s="6">
        <v>91</v>
      </c>
      <c r="I29" s="6">
        <v>61</v>
      </c>
      <c r="J29" s="6">
        <v>83</v>
      </c>
      <c r="K29" s="6">
        <v>79</v>
      </c>
      <c r="L29" s="6">
        <v>77</v>
      </c>
      <c r="M29" s="10" t="s">
        <v>27</v>
      </c>
      <c r="N29" s="16">
        <f>D29*1+E29*3+F29*1+G29*2+I29*1.5+H29*2+J29*4.5+K29*3+L29*1.5</f>
        <v>1507.5</v>
      </c>
      <c r="O29" s="16">
        <v>19.5</v>
      </c>
      <c r="P29" s="16">
        <f t="shared" si="1"/>
        <v>77.307692307692307</v>
      </c>
      <c r="Q29" s="7"/>
      <c r="R29" s="9" t="s">
        <v>77</v>
      </c>
      <c r="S29" s="9" t="s">
        <v>78</v>
      </c>
      <c r="T29" s="9" t="s">
        <v>28</v>
      </c>
      <c r="U29" s="5">
        <v>90</v>
      </c>
      <c r="V29" s="16">
        <f t="shared" si="2"/>
        <v>1210</v>
      </c>
      <c r="W29" s="16">
        <v>14</v>
      </c>
      <c r="X29" s="16">
        <f t="shared" si="3"/>
        <v>86.428571428571431</v>
      </c>
      <c r="Y29" s="16">
        <f t="shared" si="4"/>
        <v>2717.5</v>
      </c>
      <c r="Z29" s="16">
        <f t="shared" si="5"/>
        <v>33.5</v>
      </c>
      <c r="AA29" s="18">
        <f t="shared" si="6"/>
        <v>81.119402985074629</v>
      </c>
    </row>
    <row r="30" spans="1:27" s="1" customFormat="1" ht="13.5" x14ac:dyDescent="0.15">
      <c r="A30" s="4">
        <v>27</v>
      </c>
      <c r="B30" s="9" t="s">
        <v>79</v>
      </c>
      <c r="C30" s="9" t="s">
        <v>80</v>
      </c>
      <c r="D30" s="6">
        <v>76</v>
      </c>
      <c r="E30" s="6">
        <v>70</v>
      </c>
      <c r="F30" s="10" t="s">
        <v>26</v>
      </c>
      <c r="G30" s="6">
        <v>76</v>
      </c>
      <c r="H30" s="6">
        <v>73</v>
      </c>
      <c r="I30" s="10" t="s">
        <v>27</v>
      </c>
      <c r="J30" s="6">
        <v>80</v>
      </c>
      <c r="K30" s="6">
        <v>74</v>
      </c>
      <c r="L30" s="6">
        <v>79</v>
      </c>
      <c r="M30" s="10" t="s">
        <v>27</v>
      </c>
      <c r="N30" s="16">
        <f t="shared" ref="N30:N37" si="8">D30*1+E30*3+F30*1+G30*2+H30*2+J30*4.5+K30*3+L30*1.5</f>
        <v>1359.5</v>
      </c>
      <c r="O30" s="16">
        <v>18</v>
      </c>
      <c r="P30" s="16">
        <f t="shared" si="1"/>
        <v>75.527777777777771</v>
      </c>
      <c r="Q30" s="7"/>
      <c r="R30" s="9" t="s">
        <v>79</v>
      </c>
      <c r="S30" s="9" t="s">
        <v>80</v>
      </c>
      <c r="T30" s="9" t="s">
        <v>28</v>
      </c>
      <c r="U30" s="5">
        <v>93</v>
      </c>
      <c r="V30" s="16">
        <f t="shared" si="2"/>
        <v>1222</v>
      </c>
      <c r="W30" s="16">
        <v>14</v>
      </c>
      <c r="X30" s="16">
        <f t="shared" si="3"/>
        <v>87.285714285714292</v>
      </c>
      <c r="Y30" s="16">
        <f t="shared" si="4"/>
        <v>2581.5</v>
      </c>
      <c r="Z30" s="16">
        <f t="shared" si="5"/>
        <v>32</v>
      </c>
      <c r="AA30" s="18">
        <f t="shared" si="6"/>
        <v>80.671875</v>
      </c>
    </row>
    <row r="31" spans="1:27" s="1" customFormat="1" ht="13.5" x14ac:dyDescent="0.15">
      <c r="A31" s="4">
        <v>28</v>
      </c>
      <c r="B31" s="9" t="s">
        <v>81</v>
      </c>
      <c r="C31" s="9" t="s">
        <v>82</v>
      </c>
      <c r="D31" s="6">
        <v>79</v>
      </c>
      <c r="E31" s="6">
        <v>73</v>
      </c>
      <c r="F31" s="10" t="s">
        <v>26</v>
      </c>
      <c r="G31" s="6">
        <v>81</v>
      </c>
      <c r="H31" s="6">
        <v>83</v>
      </c>
      <c r="I31" s="10" t="s">
        <v>27</v>
      </c>
      <c r="J31" s="6">
        <v>90</v>
      </c>
      <c r="K31" s="6">
        <v>81</v>
      </c>
      <c r="L31" s="6">
        <v>80</v>
      </c>
      <c r="M31" s="10" t="s">
        <v>27</v>
      </c>
      <c r="N31" s="16">
        <f t="shared" si="8"/>
        <v>1469</v>
      </c>
      <c r="O31" s="16">
        <v>18</v>
      </c>
      <c r="P31" s="16">
        <f t="shared" si="1"/>
        <v>81.611111111111114</v>
      </c>
      <c r="Q31" s="7"/>
      <c r="R31" s="9" t="s">
        <v>81</v>
      </c>
      <c r="S31" s="9" t="s">
        <v>82</v>
      </c>
      <c r="T31" s="9" t="s">
        <v>26</v>
      </c>
      <c r="U31" s="5">
        <v>90</v>
      </c>
      <c r="V31" s="16">
        <f t="shared" si="2"/>
        <v>1110</v>
      </c>
      <c r="W31" s="16">
        <v>14</v>
      </c>
      <c r="X31" s="16">
        <f t="shared" si="3"/>
        <v>79.285714285714292</v>
      </c>
      <c r="Y31" s="16">
        <f t="shared" si="4"/>
        <v>2579</v>
      </c>
      <c r="Z31" s="16">
        <f t="shared" si="5"/>
        <v>32</v>
      </c>
      <c r="AA31" s="18">
        <f t="shared" si="6"/>
        <v>80.59375</v>
      </c>
    </row>
    <row r="32" spans="1:27" s="1" customFormat="1" ht="13.5" x14ac:dyDescent="0.15">
      <c r="A32" s="4">
        <v>29</v>
      </c>
      <c r="B32" s="9" t="s">
        <v>83</v>
      </c>
      <c r="C32" s="9" t="s">
        <v>84</v>
      </c>
      <c r="D32" s="6">
        <v>77</v>
      </c>
      <c r="E32" s="6">
        <v>68</v>
      </c>
      <c r="F32" s="10" t="s">
        <v>26</v>
      </c>
      <c r="G32" s="6">
        <v>76</v>
      </c>
      <c r="H32" s="6">
        <v>63</v>
      </c>
      <c r="I32" s="10" t="s">
        <v>27</v>
      </c>
      <c r="J32" s="6">
        <v>85</v>
      </c>
      <c r="K32" s="6">
        <v>77</v>
      </c>
      <c r="L32" s="6">
        <v>74</v>
      </c>
      <c r="M32" s="10" t="s">
        <v>27</v>
      </c>
      <c r="N32" s="16">
        <f t="shared" si="8"/>
        <v>1358.5</v>
      </c>
      <c r="O32" s="16">
        <v>18</v>
      </c>
      <c r="P32" s="16">
        <f t="shared" si="1"/>
        <v>75.472222222222229</v>
      </c>
      <c r="Q32" s="7"/>
      <c r="R32" s="9" t="s">
        <v>83</v>
      </c>
      <c r="S32" s="9" t="s">
        <v>84</v>
      </c>
      <c r="T32" s="9" t="s">
        <v>28</v>
      </c>
      <c r="U32" s="5">
        <v>90</v>
      </c>
      <c r="V32" s="16">
        <f t="shared" si="2"/>
        <v>1210</v>
      </c>
      <c r="W32" s="16">
        <v>14</v>
      </c>
      <c r="X32" s="16">
        <f t="shared" si="3"/>
        <v>86.428571428571431</v>
      </c>
      <c r="Y32" s="16">
        <f t="shared" si="4"/>
        <v>2568.5</v>
      </c>
      <c r="Z32" s="16">
        <f t="shared" si="5"/>
        <v>32</v>
      </c>
      <c r="AA32" s="18">
        <f t="shared" si="6"/>
        <v>80.265625</v>
      </c>
    </row>
    <row r="33" spans="1:27" s="1" customFormat="1" ht="13.5" x14ac:dyDescent="0.15">
      <c r="A33" s="4">
        <v>30</v>
      </c>
      <c r="B33" s="9" t="s">
        <v>85</v>
      </c>
      <c r="C33" s="9" t="s">
        <v>86</v>
      </c>
      <c r="D33" s="6">
        <v>79</v>
      </c>
      <c r="E33" s="6">
        <v>69</v>
      </c>
      <c r="F33" s="10" t="s">
        <v>26</v>
      </c>
      <c r="G33" s="6">
        <v>82</v>
      </c>
      <c r="H33" s="6">
        <v>84</v>
      </c>
      <c r="I33" s="10" t="s">
        <v>27</v>
      </c>
      <c r="J33" s="6">
        <v>90</v>
      </c>
      <c r="K33" s="6">
        <v>77</v>
      </c>
      <c r="L33" s="6">
        <v>84</v>
      </c>
      <c r="M33" s="10" t="s">
        <v>27</v>
      </c>
      <c r="N33" s="16">
        <f t="shared" si="8"/>
        <v>1455</v>
      </c>
      <c r="O33" s="16">
        <v>18</v>
      </c>
      <c r="P33" s="16">
        <f t="shared" si="1"/>
        <v>80.833333333333329</v>
      </c>
      <c r="Q33" s="7"/>
      <c r="R33" s="9" t="s">
        <v>85</v>
      </c>
      <c r="S33" s="9" t="s">
        <v>86</v>
      </c>
      <c r="T33" s="9" t="s">
        <v>26</v>
      </c>
      <c r="U33" s="5">
        <v>90</v>
      </c>
      <c r="V33" s="16">
        <f t="shared" si="2"/>
        <v>1110</v>
      </c>
      <c r="W33" s="16">
        <v>14</v>
      </c>
      <c r="X33" s="16">
        <f t="shared" si="3"/>
        <v>79.285714285714292</v>
      </c>
      <c r="Y33" s="16">
        <f t="shared" si="4"/>
        <v>2565</v>
      </c>
      <c r="Z33" s="16">
        <f t="shared" si="5"/>
        <v>32</v>
      </c>
      <c r="AA33" s="18">
        <f t="shared" si="6"/>
        <v>80.15625</v>
      </c>
    </row>
    <row r="34" spans="1:27" s="1" customFormat="1" ht="13.5" x14ac:dyDescent="0.15">
      <c r="A34" s="4">
        <v>31</v>
      </c>
      <c r="B34" s="9" t="s">
        <v>87</v>
      </c>
      <c r="C34" s="9" t="s">
        <v>88</v>
      </c>
      <c r="D34" s="6">
        <v>78</v>
      </c>
      <c r="E34" s="6">
        <v>80</v>
      </c>
      <c r="F34" s="10" t="s">
        <v>26</v>
      </c>
      <c r="G34" s="6">
        <v>79</v>
      </c>
      <c r="H34" s="6">
        <v>83</v>
      </c>
      <c r="I34" s="10" t="s">
        <v>27</v>
      </c>
      <c r="J34" s="6">
        <v>84</v>
      </c>
      <c r="K34" s="6">
        <v>76</v>
      </c>
      <c r="L34" s="6">
        <v>85</v>
      </c>
      <c r="M34" s="10" t="s">
        <v>27</v>
      </c>
      <c r="N34" s="16">
        <f t="shared" si="8"/>
        <v>1450.5</v>
      </c>
      <c r="O34" s="16">
        <v>18</v>
      </c>
      <c r="P34" s="16">
        <f t="shared" si="1"/>
        <v>80.583333333333329</v>
      </c>
      <c r="Q34" s="7"/>
      <c r="R34" s="9" t="s">
        <v>87</v>
      </c>
      <c r="S34" s="9" t="s">
        <v>88</v>
      </c>
      <c r="T34" s="9" t="s">
        <v>26</v>
      </c>
      <c r="U34" s="5">
        <v>90</v>
      </c>
      <c r="V34" s="16">
        <f t="shared" si="2"/>
        <v>1110</v>
      </c>
      <c r="W34" s="16">
        <v>14</v>
      </c>
      <c r="X34" s="16">
        <f t="shared" si="3"/>
        <v>79.285714285714292</v>
      </c>
      <c r="Y34" s="16">
        <f t="shared" si="4"/>
        <v>2560.5</v>
      </c>
      <c r="Z34" s="16">
        <f t="shared" si="5"/>
        <v>32</v>
      </c>
      <c r="AA34" s="18">
        <f t="shared" si="6"/>
        <v>80.015625</v>
      </c>
    </row>
    <row r="35" spans="1:27" s="1" customFormat="1" ht="13.5" x14ac:dyDescent="0.15">
      <c r="A35" s="4">
        <v>32</v>
      </c>
      <c r="B35" s="9" t="s">
        <v>89</v>
      </c>
      <c r="C35" s="9" t="s">
        <v>90</v>
      </c>
      <c r="D35" s="6">
        <v>75</v>
      </c>
      <c r="E35" s="6">
        <v>68</v>
      </c>
      <c r="F35" s="10" t="s">
        <v>26</v>
      </c>
      <c r="G35" s="6">
        <v>68</v>
      </c>
      <c r="H35" s="6">
        <v>88</v>
      </c>
      <c r="I35" s="10" t="s">
        <v>27</v>
      </c>
      <c r="J35" s="6">
        <v>92</v>
      </c>
      <c r="K35" s="6">
        <v>73</v>
      </c>
      <c r="L35" s="6">
        <v>79</v>
      </c>
      <c r="M35" s="10" t="s">
        <v>27</v>
      </c>
      <c r="N35" s="16">
        <f t="shared" si="8"/>
        <v>1417.5</v>
      </c>
      <c r="O35" s="16">
        <v>18</v>
      </c>
      <c r="P35" s="16">
        <f t="shared" si="1"/>
        <v>78.75</v>
      </c>
      <c r="Q35" s="7"/>
      <c r="R35" s="9" t="s">
        <v>89</v>
      </c>
      <c r="S35" s="9" t="s">
        <v>90</v>
      </c>
      <c r="T35" s="9" t="s">
        <v>26</v>
      </c>
      <c r="U35" s="5">
        <v>93</v>
      </c>
      <c r="V35" s="16">
        <f t="shared" si="2"/>
        <v>1122</v>
      </c>
      <c r="W35" s="16">
        <v>14</v>
      </c>
      <c r="X35" s="16">
        <f t="shared" si="3"/>
        <v>80.142857142857139</v>
      </c>
      <c r="Y35" s="16">
        <f t="shared" si="4"/>
        <v>2539.5</v>
      </c>
      <c r="Z35" s="16">
        <f t="shared" si="5"/>
        <v>32</v>
      </c>
      <c r="AA35" s="18">
        <f t="shared" si="6"/>
        <v>79.359375</v>
      </c>
    </row>
    <row r="36" spans="1:27" s="1" customFormat="1" ht="13.5" x14ac:dyDescent="0.15">
      <c r="A36" s="4">
        <v>33</v>
      </c>
      <c r="B36" s="9" t="s">
        <v>91</v>
      </c>
      <c r="C36" s="9" t="s">
        <v>92</v>
      </c>
      <c r="D36" s="6">
        <v>79</v>
      </c>
      <c r="E36" s="6">
        <v>62</v>
      </c>
      <c r="F36" s="10" t="s">
        <v>28</v>
      </c>
      <c r="G36" s="6">
        <v>80</v>
      </c>
      <c r="H36" s="6">
        <v>89</v>
      </c>
      <c r="I36" s="10" t="s">
        <v>27</v>
      </c>
      <c r="J36" s="6">
        <v>81</v>
      </c>
      <c r="K36" s="6">
        <v>76</v>
      </c>
      <c r="L36" s="6">
        <v>77</v>
      </c>
      <c r="M36" s="10" t="s">
        <v>27</v>
      </c>
      <c r="N36" s="16">
        <f t="shared" si="8"/>
        <v>1396</v>
      </c>
      <c r="O36" s="16">
        <v>18</v>
      </c>
      <c r="P36" s="16">
        <f t="shared" si="1"/>
        <v>77.555555555555557</v>
      </c>
      <c r="Q36" s="7"/>
      <c r="R36" s="9" t="s">
        <v>91</v>
      </c>
      <c r="S36" s="9" t="s">
        <v>92</v>
      </c>
      <c r="T36" s="9" t="s">
        <v>26</v>
      </c>
      <c r="U36" s="5">
        <v>93</v>
      </c>
      <c r="V36" s="16">
        <f t="shared" si="2"/>
        <v>1122</v>
      </c>
      <c r="W36" s="16">
        <v>14</v>
      </c>
      <c r="X36" s="16">
        <f t="shared" si="3"/>
        <v>80.142857142857139</v>
      </c>
      <c r="Y36" s="16">
        <f t="shared" si="4"/>
        <v>2518</v>
      </c>
      <c r="Z36" s="16">
        <f t="shared" si="5"/>
        <v>32</v>
      </c>
      <c r="AA36" s="18">
        <f t="shared" si="6"/>
        <v>78.6875</v>
      </c>
    </row>
    <row r="37" spans="1:27" s="1" customFormat="1" ht="13.5" x14ac:dyDescent="0.15">
      <c r="A37" s="4">
        <v>34</v>
      </c>
      <c r="B37" s="9" t="s">
        <v>93</v>
      </c>
      <c r="C37" s="9" t="s">
        <v>94</v>
      </c>
      <c r="D37" s="6">
        <v>75</v>
      </c>
      <c r="E37" s="6">
        <v>74</v>
      </c>
      <c r="F37" s="10" t="s">
        <v>28</v>
      </c>
      <c r="G37" s="6">
        <v>74</v>
      </c>
      <c r="H37" s="6">
        <v>87</v>
      </c>
      <c r="I37" s="10" t="s">
        <v>27</v>
      </c>
      <c r="J37" s="6">
        <v>76</v>
      </c>
      <c r="K37" s="6">
        <v>75</v>
      </c>
      <c r="L37" s="6">
        <v>75</v>
      </c>
      <c r="M37" s="10" t="s">
        <v>27</v>
      </c>
      <c r="N37" s="16">
        <f t="shared" si="8"/>
        <v>1383.5</v>
      </c>
      <c r="O37" s="16">
        <v>18</v>
      </c>
      <c r="P37" s="16">
        <f t="shared" si="1"/>
        <v>76.861111111111114</v>
      </c>
      <c r="Q37" s="7"/>
      <c r="R37" s="9" t="s">
        <v>93</v>
      </c>
      <c r="S37" s="9" t="s">
        <v>94</v>
      </c>
      <c r="T37" s="9" t="s">
        <v>26</v>
      </c>
      <c r="U37" s="5">
        <v>91</v>
      </c>
      <c r="V37" s="16">
        <f t="shared" si="2"/>
        <v>1114</v>
      </c>
      <c r="W37" s="16">
        <v>14</v>
      </c>
      <c r="X37" s="16">
        <f t="shared" si="3"/>
        <v>79.571428571428569</v>
      </c>
      <c r="Y37" s="16">
        <f t="shared" si="4"/>
        <v>2497.5</v>
      </c>
      <c r="Z37" s="16">
        <f t="shared" si="5"/>
        <v>32</v>
      </c>
      <c r="AA37" s="18">
        <f t="shared" si="6"/>
        <v>78.046875</v>
      </c>
    </row>
    <row r="38" spans="1:27" s="1" customFormat="1" ht="13.5" x14ac:dyDescent="0.15">
      <c r="A38" s="12">
        <v>35</v>
      </c>
      <c r="B38" s="9" t="s">
        <v>95</v>
      </c>
      <c r="C38" s="11" t="s">
        <v>96</v>
      </c>
      <c r="D38" s="6">
        <v>78</v>
      </c>
      <c r="E38" s="6">
        <v>67</v>
      </c>
      <c r="F38" s="10" t="s">
        <v>33</v>
      </c>
      <c r="G38" s="6">
        <v>68</v>
      </c>
      <c r="H38" s="6">
        <v>89</v>
      </c>
      <c r="I38" s="6">
        <v>72</v>
      </c>
      <c r="J38" s="6">
        <v>52</v>
      </c>
      <c r="K38" s="6">
        <v>75</v>
      </c>
      <c r="L38" s="6">
        <v>70</v>
      </c>
      <c r="M38" s="10" t="s">
        <v>27</v>
      </c>
      <c r="N38" s="16">
        <f>D38*1+E38*3+F38*1+G38*2+H38*2+I38*1.5+J38*4.5+K38*3+L38*1.5</f>
        <v>1360</v>
      </c>
      <c r="O38" s="16">
        <v>19.5</v>
      </c>
      <c r="P38" s="16">
        <f t="shared" si="1"/>
        <v>69.743589743589737</v>
      </c>
      <c r="Q38" s="7"/>
      <c r="R38" s="9" t="s">
        <v>95</v>
      </c>
      <c r="S38" s="9" t="s">
        <v>96</v>
      </c>
      <c r="T38" s="9" t="s">
        <v>28</v>
      </c>
      <c r="U38" s="5">
        <v>88</v>
      </c>
      <c r="V38" s="16">
        <f t="shared" si="2"/>
        <v>1202</v>
      </c>
      <c r="W38" s="16">
        <v>14</v>
      </c>
      <c r="X38" s="16">
        <f t="shared" si="3"/>
        <v>85.857142857142861</v>
      </c>
      <c r="Y38" s="16">
        <f t="shared" si="4"/>
        <v>2562</v>
      </c>
      <c r="Z38" s="16">
        <f t="shared" si="5"/>
        <v>33.5</v>
      </c>
      <c r="AA38" s="18">
        <f t="shared" si="6"/>
        <v>76.477611940298502</v>
      </c>
    </row>
    <row r="39" spans="1:27" s="1" customFormat="1" ht="13.5" x14ac:dyDescent="0.15">
      <c r="A39" s="4">
        <v>36</v>
      </c>
      <c r="B39" s="9" t="s">
        <v>97</v>
      </c>
      <c r="C39" s="9" t="s">
        <v>98</v>
      </c>
      <c r="D39" s="6">
        <v>79</v>
      </c>
      <c r="E39" s="6">
        <v>60</v>
      </c>
      <c r="F39" s="10" t="s">
        <v>33</v>
      </c>
      <c r="G39" s="6">
        <v>82</v>
      </c>
      <c r="H39" s="6">
        <v>86</v>
      </c>
      <c r="I39" s="10" t="s">
        <v>27</v>
      </c>
      <c r="J39" s="6">
        <v>72</v>
      </c>
      <c r="K39" s="6">
        <v>79</v>
      </c>
      <c r="L39" s="6">
        <v>74</v>
      </c>
      <c r="M39" s="6">
        <v>60</v>
      </c>
      <c r="N39" s="16">
        <f>D39*1+E39*3+F39*1+G39*2+H39*2+J39*4.5+K39*3+L39*1.5+M39*2.5</f>
        <v>1512</v>
      </c>
      <c r="O39" s="16">
        <v>20.5</v>
      </c>
      <c r="P39" s="16">
        <f t="shared" si="1"/>
        <v>73.756097560975604</v>
      </c>
      <c r="Q39" s="7"/>
      <c r="R39" s="9" t="s">
        <v>97</v>
      </c>
      <c r="S39" s="9" t="s">
        <v>98</v>
      </c>
      <c r="T39" s="9" t="s">
        <v>26</v>
      </c>
      <c r="U39" s="5">
        <v>93</v>
      </c>
      <c r="V39" s="16">
        <f t="shared" si="2"/>
        <v>1122</v>
      </c>
      <c r="W39" s="16">
        <v>14</v>
      </c>
      <c r="X39" s="16">
        <f t="shared" si="3"/>
        <v>80.142857142857139</v>
      </c>
      <c r="Y39" s="16">
        <f t="shared" si="4"/>
        <v>2634</v>
      </c>
      <c r="Z39" s="16">
        <f t="shared" si="5"/>
        <v>34.5</v>
      </c>
      <c r="AA39" s="18">
        <f t="shared" si="6"/>
        <v>76.347826086956516</v>
      </c>
    </row>
    <row r="40" spans="1:27" s="1" customFormat="1" ht="13.5" x14ac:dyDescent="0.15">
      <c r="A40" s="4">
        <v>37</v>
      </c>
      <c r="B40" s="9" t="s">
        <v>99</v>
      </c>
      <c r="C40" s="9" t="s">
        <v>100</v>
      </c>
      <c r="D40" s="6">
        <v>79</v>
      </c>
      <c r="E40" s="6">
        <v>75</v>
      </c>
      <c r="F40" s="10" t="s">
        <v>28</v>
      </c>
      <c r="G40" s="6">
        <v>75</v>
      </c>
      <c r="H40" s="6">
        <v>69</v>
      </c>
      <c r="I40" s="6">
        <v>68</v>
      </c>
      <c r="J40" s="6">
        <v>65</v>
      </c>
      <c r="K40" s="6">
        <v>77</v>
      </c>
      <c r="L40" s="6">
        <v>74</v>
      </c>
      <c r="M40" s="10" t="s">
        <v>27</v>
      </c>
      <c r="N40" s="16">
        <f>D40*1+E40*3+F40*1+G40*2+H40*2+I40*1.5+J40*4.5+K40*3+L40*1.5</f>
        <v>1413.5</v>
      </c>
      <c r="O40" s="16">
        <v>19.5</v>
      </c>
      <c r="P40" s="16">
        <f t="shared" si="1"/>
        <v>72.487179487179489</v>
      </c>
      <c r="Q40" s="7"/>
      <c r="R40" s="9" t="s">
        <v>99</v>
      </c>
      <c r="S40" s="9" t="s">
        <v>100</v>
      </c>
      <c r="T40" s="9" t="s">
        <v>26</v>
      </c>
      <c r="U40" s="5">
        <v>92</v>
      </c>
      <c r="V40" s="16">
        <f t="shared" si="2"/>
        <v>1118</v>
      </c>
      <c r="W40" s="16">
        <v>14</v>
      </c>
      <c r="X40" s="16">
        <f t="shared" si="3"/>
        <v>79.857142857142861</v>
      </c>
      <c r="Y40" s="16">
        <f t="shared" si="4"/>
        <v>2531.5</v>
      </c>
      <c r="Z40" s="16">
        <f t="shared" si="5"/>
        <v>33.5</v>
      </c>
      <c r="AA40" s="18">
        <f t="shared" si="6"/>
        <v>75.567164179104481</v>
      </c>
    </row>
    <row r="41" spans="1:27" s="1" customFormat="1" ht="13.5" x14ac:dyDescent="0.15">
      <c r="A41" s="4">
        <v>38</v>
      </c>
      <c r="B41" s="9" t="s">
        <v>101</v>
      </c>
      <c r="C41" s="9" t="s">
        <v>102</v>
      </c>
      <c r="D41" s="6">
        <v>76</v>
      </c>
      <c r="E41" s="6">
        <v>67</v>
      </c>
      <c r="F41" s="10" t="s">
        <v>28</v>
      </c>
      <c r="G41" s="6">
        <v>62</v>
      </c>
      <c r="H41" s="6">
        <v>81</v>
      </c>
      <c r="I41" s="10" t="s">
        <v>27</v>
      </c>
      <c r="J41" s="6">
        <v>63</v>
      </c>
      <c r="K41" s="6">
        <v>75</v>
      </c>
      <c r="L41" s="6">
        <v>74</v>
      </c>
      <c r="M41" s="6">
        <v>77</v>
      </c>
      <c r="N41" s="16">
        <f>D41*1+E41*3+F41*1+G41*2+H41*2+J41*4.5+K41*3+L41*1.5+M41*2.5</f>
        <v>1460</v>
      </c>
      <c r="O41" s="16">
        <v>20.5</v>
      </c>
      <c r="P41" s="16">
        <f t="shared" si="1"/>
        <v>71.219512195121951</v>
      </c>
      <c r="Q41" s="7"/>
      <c r="R41" s="9" t="s">
        <v>101</v>
      </c>
      <c r="S41" s="9" t="s">
        <v>102</v>
      </c>
      <c r="T41" s="9" t="s">
        <v>26</v>
      </c>
      <c r="U41" s="5">
        <v>92</v>
      </c>
      <c r="V41" s="16">
        <f t="shared" si="2"/>
        <v>1118</v>
      </c>
      <c r="W41" s="16">
        <v>14</v>
      </c>
      <c r="X41" s="16">
        <f t="shared" si="3"/>
        <v>79.857142857142861</v>
      </c>
      <c r="Y41" s="16">
        <f t="shared" si="4"/>
        <v>2578</v>
      </c>
      <c r="Z41" s="16">
        <f t="shared" si="5"/>
        <v>34.5</v>
      </c>
      <c r="AA41" s="18">
        <f t="shared" si="6"/>
        <v>74.724637681159422</v>
      </c>
    </row>
    <row r="42" spans="1:27" s="1" customFormat="1" ht="13.5" x14ac:dyDescent="0.15">
      <c r="A42" s="4">
        <v>39</v>
      </c>
      <c r="B42" s="9" t="s">
        <v>103</v>
      </c>
      <c r="C42" s="9" t="s">
        <v>104</v>
      </c>
      <c r="D42" s="6">
        <v>76</v>
      </c>
      <c r="E42" s="6">
        <v>64</v>
      </c>
      <c r="F42" s="10" t="s">
        <v>28</v>
      </c>
      <c r="G42" s="6">
        <v>60</v>
      </c>
      <c r="H42" s="6">
        <v>79</v>
      </c>
      <c r="I42" s="10" t="s">
        <v>27</v>
      </c>
      <c r="J42" s="6">
        <v>66</v>
      </c>
      <c r="K42" s="6">
        <v>77</v>
      </c>
      <c r="L42" s="6">
        <v>85</v>
      </c>
      <c r="M42" s="10" t="s">
        <v>27</v>
      </c>
      <c r="N42" s="16">
        <f>D42*1+E42*3+F42*1+G42*2+H42*2+J42*4.5+K42*3+L42*1.5</f>
        <v>1286.5</v>
      </c>
      <c r="O42" s="16">
        <v>18</v>
      </c>
      <c r="P42" s="16">
        <f t="shared" si="1"/>
        <v>71.472222222222229</v>
      </c>
      <c r="Q42" s="7"/>
      <c r="R42" s="9" t="s">
        <v>103</v>
      </c>
      <c r="S42" s="9" t="s">
        <v>104</v>
      </c>
      <c r="T42" s="9" t="s">
        <v>26</v>
      </c>
      <c r="U42" s="5">
        <v>88</v>
      </c>
      <c r="V42" s="16">
        <f t="shared" si="2"/>
        <v>1102</v>
      </c>
      <c r="W42" s="16">
        <v>14</v>
      </c>
      <c r="X42" s="16">
        <f t="shared" si="3"/>
        <v>78.714285714285708</v>
      </c>
      <c r="Y42" s="16">
        <f t="shared" si="4"/>
        <v>2388.5</v>
      </c>
      <c r="Z42" s="16">
        <f t="shared" si="5"/>
        <v>32</v>
      </c>
      <c r="AA42" s="18">
        <f t="shared" si="6"/>
        <v>74.640625</v>
      </c>
    </row>
    <row r="43" spans="1:27" s="1" customFormat="1" ht="13.5" x14ac:dyDescent="0.15">
      <c r="A43" s="12">
        <v>40</v>
      </c>
      <c r="B43" s="9" t="s">
        <v>105</v>
      </c>
      <c r="C43" s="11" t="s">
        <v>106</v>
      </c>
      <c r="D43" s="6">
        <v>77</v>
      </c>
      <c r="E43" s="6">
        <v>66</v>
      </c>
      <c r="F43" s="10" t="s">
        <v>26</v>
      </c>
      <c r="G43" s="6">
        <v>77</v>
      </c>
      <c r="H43" s="6">
        <v>81</v>
      </c>
      <c r="I43" s="10" t="s">
        <v>27</v>
      </c>
      <c r="J43" s="6">
        <v>22</v>
      </c>
      <c r="K43" s="6">
        <v>74</v>
      </c>
      <c r="L43" s="6">
        <v>74</v>
      </c>
      <c r="M43" s="10" t="s">
        <v>27</v>
      </c>
      <c r="N43" s="16">
        <f>D43*1+E43*3+F43*1+G43*2+H43*2+J43*4.5+K43*3+L43*1.5</f>
        <v>1098</v>
      </c>
      <c r="O43" s="16">
        <v>18</v>
      </c>
      <c r="P43" s="16">
        <f t="shared" si="1"/>
        <v>61</v>
      </c>
      <c r="Q43" s="7"/>
      <c r="R43" s="9" t="s">
        <v>105</v>
      </c>
      <c r="S43" s="9" t="s">
        <v>106</v>
      </c>
      <c r="T43" s="9" t="s">
        <v>26</v>
      </c>
      <c r="U43" s="5">
        <v>86</v>
      </c>
      <c r="V43" s="16">
        <f t="shared" si="2"/>
        <v>1094</v>
      </c>
      <c r="W43" s="16">
        <v>14</v>
      </c>
      <c r="X43" s="16">
        <f t="shared" si="3"/>
        <v>78.142857142857139</v>
      </c>
      <c r="Y43" s="16">
        <f t="shared" si="4"/>
        <v>2192</v>
      </c>
      <c r="Z43" s="16">
        <f t="shared" si="5"/>
        <v>32</v>
      </c>
      <c r="AA43" s="18">
        <f t="shared" si="6"/>
        <v>68.5</v>
      </c>
    </row>
    <row r="45" spans="1:27" x14ac:dyDescent="0.15">
      <c r="G45" s="20" t="s">
        <v>107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</row>
    <row r="46" spans="1:27" x14ac:dyDescent="0.15"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</row>
    <row r="47" spans="1:27" x14ac:dyDescent="0.15"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27" x14ac:dyDescent="0.15"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7:17" x14ac:dyDescent="0.15"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7:17" x14ac:dyDescent="0.15"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</row>
    <row r="51" spans="7:17" x14ac:dyDescent="0.15"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7:17" x14ac:dyDescent="0.15"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</sheetData>
  <sortState ref="B3:AA43">
    <sortCondition descending="1" ref="AA3:AA43"/>
  </sortState>
  <mergeCells count="3">
    <mergeCell ref="D1:K2"/>
    <mergeCell ref="G45:Q52"/>
    <mergeCell ref="R1:X2"/>
  </mergeCells>
  <phoneticPr fontId="3" type="noConversion"/>
  <conditionalFormatting sqref="D4:M32 D33:H43 L33:M43">
    <cfRule type="cellIs" dxfId="0" priority="1" stopIfTrue="1" operator="lessThan">
      <formula>60</formula>
    </cfRule>
  </conditionalFormatting>
  <pageMargins left="0.75" right="0.75" top="1" bottom="1" header="0.51111111111111107" footer="0.5111111111111110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9" type="noConversion"/>
  <pageMargins left="0.75" right="0.75" top="1" bottom="1" header="0.51111111111111107" footer="0.5111111111111110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9" type="noConversion"/>
  <pageMargins left="0.75" right="0.75" top="1" bottom="1" header="0.51111111111111107" footer="0.5111111111111110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dell1</dc:creator>
  <cp:keywords/>
  <dc:description/>
  <cp:lastModifiedBy>lenovo</cp:lastModifiedBy>
  <cp:revision/>
  <dcterms:created xsi:type="dcterms:W3CDTF">2015-09-15T08:48:24Z</dcterms:created>
  <dcterms:modified xsi:type="dcterms:W3CDTF">2015-09-19T07:33:46Z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