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Sheet1!$R$1:$AP$107</definedName>
  </definedNames>
  <calcPr calcId="144525"/>
</workbook>
</file>

<file path=xl/calcChain.xml><?xml version="1.0" encoding="utf-8"?>
<calcChain xmlns="http://schemas.openxmlformats.org/spreadsheetml/2006/main">
  <c r="AI101" i="1" l="1"/>
  <c r="AM71" i="1" l="1"/>
  <c r="AM37" i="1"/>
  <c r="AM76" i="1"/>
  <c r="AM84" i="1"/>
  <c r="AM99" i="1"/>
  <c r="AM101" i="1"/>
  <c r="AM65" i="1"/>
  <c r="AM45" i="1"/>
  <c r="AM94" i="1"/>
  <c r="AM59" i="1"/>
  <c r="AM63" i="1"/>
  <c r="AM50" i="1"/>
  <c r="AM78" i="1"/>
  <c r="AM30" i="1"/>
  <c r="AM89" i="1"/>
  <c r="AM107" i="1"/>
  <c r="AM67" i="1"/>
  <c r="AM96" i="1"/>
  <c r="AM64" i="1"/>
  <c r="AM60" i="1"/>
  <c r="AM57" i="1"/>
  <c r="AM17" i="1"/>
  <c r="AM55" i="1"/>
  <c r="AM97" i="1"/>
  <c r="AM83" i="1"/>
  <c r="AM28" i="1"/>
  <c r="AM102" i="1"/>
  <c r="AM36" i="1"/>
  <c r="AM20" i="1"/>
  <c r="AM7" i="1"/>
  <c r="AM69" i="1"/>
  <c r="AM77" i="1"/>
  <c r="AM95" i="1"/>
  <c r="AM93" i="1"/>
  <c r="AM100" i="1"/>
  <c r="AM31" i="1"/>
  <c r="AM25" i="1"/>
  <c r="AM54" i="1"/>
  <c r="AM11" i="1"/>
  <c r="AM16" i="1"/>
  <c r="AM38" i="1"/>
  <c r="AM24" i="1"/>
  <c r="AM27" i="1"/>
  <c r="AM23" i="1"/>
  <c r="AM42" i="1"/>
  <c r="AM33" i="1"/>
  <c r="AM98" i="1"/>
  <c r="AM5" i="1"/>
  <c r="AM8" i="1"/>
  <c r="AM13" i="1"/>
  <c r="AM47" i="1"/>
  <c r="AM14" i="1"/>
  <c r="AM46" i="1"/>
  <c r="AM105" i="1"/>
  <c r="AM12" i="1"/>
  <c r="AM6" i="1"/>
  <c r="AM52" i="1"/>
  <c r="AM86" i="1"/>
  <c r="AM35" i="1"/>
  <c r="AM70" i="1"/>
  <c r="AM44" i="1"/>
  <c r="AM66" i="1"/>
  <c r="AM49" i="1"/>
  <c r="AM92" i="1"/>
  <c r="AM21" i="1"/>
  <c r="AM51" i="1"/>
  <c r="AM74" i="1"/>
  <c r="AM18" i="1"/>
  <c r="AM79" i="1"/>
  <c r="AM53" i="1"/>
  <c r="AM73" i="1"/>
  <c r="AM103" i="1"/>
  <c r="AM29" i="1"/>
  <c r="AM80" i="1"/>
  <c r="AM19" i="1"/>
  <c r="AM62" i="1"/>
  <c r="AM87" i="1"/>
  <c r="AM41" i="1"/>
  <c r="AM40" i="1"/>
  <c r="AM56" i="1"/>
  <c r="AM39" i="1"/>
  <c r="AM90" i="1"/>
  <c r="AM72" i="1"/>
  <c r="AM68" i="1"/>
  <c r="AM91" i="1"/>
  <c r="AM61" i="1"/>
  <c r="AM48" i="1"/>
  <c r="AM85" i="1"/>
  <c r="AM106" i="1"/>
  <c r="AM58" i="1"/>
  <c r="AM104" i="1"/>
  <c r="AM9" i="1"/>
  <c r="AM88" i="1"/>
  <c r="AM22" i="1"/>
  <c r="AM4" i="1"/>
  <c r="AM34" i="1"/>
  <c r="AM82" i="1"/>
  <c r="AM26" i="1"/>
  <c r="AM32" i="1"/>
  <c r="AM15" i="1"/>
  <c r="AM10" i="1"/>
  <c r="AM43" i="1"/>
  <c r="AM81" i="1"/>
  <c r="AM75" i="1"/>
  <c r="AI81" i="1" l="1"/>
  <c r="AI43" i="1"/>
  <c r="AI10" i="1"/>
  <c r="AI15" i="1"/>
  <c r="AI32" i="1"/>
  <c r="AI26" i="1"/>
  <c r="AI82" i="1"/>
  <c r="AI34" i="1"/>
  <c r="AI4" i="1"/>
  <c r="AI22" i="1"/>
  <c r="AI88" i="1"/>
  <c r="AI9" i="1"/>
  <c r="AI104" i="1"/>
  <c r="AI58" i="1"/>
  <c r="AI106" i="1"/>
  <c r="AI85" i="1"/>
  <c r="AI48" i="1"/>
  <c r="AI61" i="1"/>
  <c r="AI91" i="1"/>
  <c r="AI68" i="1"/>
  <c r="AI72" i="1"/>
  <c r="AI90" i="1"/>
  <c r="AI39" i="1"/>
  <c r="AI56" i="1"/>
  <c r="AI40" i="1"/>
  <c r="AI41" i="1"/>
  <c r="AI87" i="1"/>
  <c r="AI62" i="1"/>
  <c r="AI19" i="1"/>
  <c r="AI80" i="1"/>
  <c r="AI29" i="1"/>
  <c r="AI103" i="1"/>
  <c r="AI73" i="1"/>
  <c r="AI53" i="1"/>
  <c r="AI79" i="1"/>
  <c r="AI18" i="1"/>
  <c r="AI74" i="1"/>
  <c r="AI51" i="1"/>
  <c r="AI21" i="1"/>
  <c r="AI92" i="1"/>
  <c r="AI49" i="1"/>
  <c r="AI66" i="1"/>
  <c r="AI44" i="1"/>
  <c r="AI70" i="1"/>
  <c r="AI35" i="1"/>
  <c r="AI86" i="1"/>
  <c r="AI52" i="1"/>
  <c r="AI6" i="1"/>
  <c r="AI12" i="1"/>
  <c r="AI105" i="1"/>
  <c r="AI46" i="1"/>
  <c r="AI14" i="1"/>
  <c r="AI47" i="1"/>
  <c r="AI13" i="1"/>
  <c r="AI8" i="1"/>
  <c r="AI5" i="1"/>
  <c r="AI98" i="1"/>
  <c r="AI33" i="1"/>
  <c r="AI42" i="1"/>
  <c r="AI23" i="1"/>
  <c r="AI27" i="1"/>
  <c r="AI24" i="1"/>
  <c r="AI38" i="1"/>
  <c r="AI16" i="1"/>
  <c r="AI11" i="1"/>
  <c r="AI54" i="1"/>
  <c r="AI25" i="1"/>
  <c r="AI31" i="1"/>
  <c r="AI100" i="1"/>
  <c r="AI93" i="1"/>
  <c r="AI95" i="1"/>
  <c r="AI77" i="1"/>
  <c r="AI69" i="1"/>
  <c r="AI7" i="1"/>
  <c r="AI20" i="1"/>
  <c r="AI36" i="1"/>
  <c r="AI102" i="1"/>
  <c r="AI28" i="1"/>
  <c r="AI83" i="1"/>
  <c r="AI97" i="1"/>
  <c r="AI55" i="1"/>
  <c r="AI17" i="1"/>
  <c r="AI57" i="1"/>
  <c r="AI60" i="1"/>
  <c r="AI64" i="1"/>
  <c r="AI96" i="1"/>
  <c r="AI67" i="1"/>
  <c r="AI107" i="1"/>
  <c r="AI89" i="1"/>
  <c r="AI30" i="1"/>
  <c r="AI78" i="1"/>
  <c r="AI50" i="1"/>
  <c r="AI63" i="1"/>
  <c r="AI59" i="1"/>
  <c r="AI94" i="1"/>
  <c r="AI45" i="1"/>
  <c r="AI65" i="1"/>
  <c r="AI99" i="1"/>
  <c r="AI84" i="1"/>
  <c r="AI76" i="1"/>
  <c r="AI37" i="1"/>
  <c r="AI71" i="1"/>
  <c r="AI75" i="1"/>
  <c r="AK101" i="1" l="1"/>
  <c r="AK96" i="1"/>
  <c r="AK28" i="1"/>
  <c r="AK54" i="1"/>
  <c r="AK13" i="1"/>
  <c r="AK66" i="1"/>
  <c r="AK80" i="1"/>
  <c r="AK90" i="1"/>
  <c r="AK22" i="1"/>
  <c r="AK26" i="1"/>
  <c r="AK76" i="1"/>
  <c r="AK65" i="1"/>
  <c r="AK63" i="1"/>
  <c r="AK89" i="1"/>
  <c r="AK64" i="1"/>
  <c r="AK55" i="1"/>
  <c r="AK102" i="1"/>
  <c r="AK69" i="1"/>
  <c r="AK100" i="1"/>
  <c r="AK11" i="1"/>
  <c r="AK27" i="1"/>
  <c r="AK98" i="1"/>
  <c r="AK47" i="1"/>
  <c r="AK12" i="1"/>
  <c r="AK35" i="1"/>
  <c r="AK49" i="1"/>
  <c r="AK74" i="1"/>
  <c r="AK73" i="1"/>
  <c r="AK19" i="1"/>
  <c r="AK40" i="1"/>
  <c r="AK72" i="1"/>
  <c r="AK48" i="1"/>
  <c r="AK104" i="1"/>
  <c r="AK4" i="1"/>
  <c r="AK32" i="1"/>
  <c r="AK81" i="1"/>
  <c r="AK37" i="1"/>
  <c r="AK30" i="1"/>
  <c r="AK7" i="1"/>
  <c r="AK24" i="1"/>
  <c r="AK105" i="1"/>
  <c r="AK51" i="1"/>
  <c r="AK41" i="1"/>
  <c r="AK58" i="1"/>
  <c r="AK43" i="1"/>
  <c r="AK75" i="1"/>
  <c r="AK84" i="1"/>
  <c r="AK45" i="1"/>
  <c r="AK50" i="1"/>
  <c r="AK107" i="1"/>
  <c r="AK60" i="1"/>
  <c r="AK97" i="1"/>
  <c r="AK36" i="1"/>
  <c r="AK77" i="1"/>
  <c r="AK31" i="1"/>
  <c r="AK16" i="1"/>
  <c r="AK23" i="1"/>
  <c r="AK5" i="1"/>
  <c r="AK14" i="1"/>
  <c r="AK6" i="1"/>
  <c r="AK70" i="1"/>
  <c r="AK92" i="1"/>
  <c r="AK18" i="1"/>
  <c r="AK103" i="1"/>
  <c r="AK62" i="1"/>
  <c r="AK56" i="1"/>
  <c r="AK68" i="1"/>
  <c r="AK85" i="1"/>
  <c r="AK9" i="1"/>
  <c r="AK34" i="1"/>
  <c r="AK15" i="1"/>
  <c r="AK59" i="1"/>
  <c r="AK17" i="1"/>
  <c r="AK93" i="1"/>
  <c r="AK33" i="1"/>
  <c r="AK86" i="1"/>
  <c r="AK53" i="1"/>
  <c r="AK61" i="1"/>
  <c r="AK71" i="1"/>
  <c r="AK99" i="1"/>
  <c r="AK94" i="1"/>
  <c r="AK78" i="1"/>
  <c r="AK67" i="1"/>
  <c r="AK57" i="1"/>
  <c r="AK83" i="1"/>
  <c r="AK20" i="1"/>
  <c r="AK95" i="1"/>
  <c r="AK25" i="1"/>
  <c r="AK38" i="1"/>
  <c r="AK42" i="1"/>
  <c r="AK8" i="1"/>
  <c r="AK46" i="1"/>
  <c r="AK52" i="1"/>
  <c r="AK44" i="1"/>
  <c r="AK21" i="1"/>
  <c r="AK79" i="1"/>
  <c r="AK29" i="1"/>
  <c r="AK87" i="1"/>
  <c r="AK39" i="1"/>
  <c r="AK91" i="1"/>
  <c r="AK106" i="1"/>
  <c r="AK88" i="1"/>
  <c r="AK82" i="1"/>
  <c r="AK10" i="1"/>
  <c r="O81" i="1"/>
  <c r="N81" i="1"/>
  <c r="P81" i="1" s="1"/>
  <c r="O43" i="1"/>
  <c r="N43" i="1"/>
  <c r="P43" i="1" s="1"/>
  <c r="O10" i="1"/>
  <c r="N10" i="1"/>
  <c r="P10" i="1" s="1"/>
  <c r="O15" i="1"/>
  <c r="N15" i="1"/>
  <c r="P15" i="1" s="1"/>
  <c r="O32" i="1"/>
  <c r="N32" i="1"/>
  <c r="AL32" i="1" s="1"/>
  <c r="AN32" i="1" s="1"/>
  <c r="O26" i="1"/>
  <c r="N26" i="1"/>
  <c r="P26" i="1" s="1"/>
  <c r="O82" i="1"/>
  <c r="N82" i="1"/>
  <c r="AL82" i="1" s="1"/>
  <c r="AN82" i="1" s="1"/>
  <c r="O34" i="1"/>
  <c r="N34" i="1"/>
  <c r="P34" i="1" s="1"/>
  <c r="O4" i="1"/>
  <c r="N4" i="1"/>
  <c r="AL4" i="1" s="1"/>
  <c r="AN4" i="1" s="1"/>
  <c r="O22" i="1"/>
  <c r="N22" i="1"/>
  <c r="P22" i="1" s="1"/>
  <c r="O88" i="1"/>
  <c r="N88" i="1"/>
  <c r="AL88" i="1" s="1"/>
  <c r="AN88" i="1" s="1"/>
  <c r="O9" i="1"/>
  <c r="N9" i="1"/>
  <c r="AL9" i="1" s="1"/>
  <c r="AN9" i="1" s="1"/>
  <c r="O104" i="1"/>
  <c r="N104" i="1"/>
  <c r="AL104" i="1" s="1"/>
  <c r="AN104" i="1" s="1"/>
  <c r="O58" i="1"/>
  <c r="N58" i="1"/>
  <c r="AL58" i="1" s="1"/>
  <c r="AN58" i="1" s="1"/>
  <c r="O106" i="1"/>
  <c r="N106" i="1"/>
  <c r="P106" i="1" s="1"/>
  <c r="O85" i="1"/>
  <c r="N85" i="1"/>
  <c r="P85" i="1" s="1"/>
  <c r="O48" i="1"/>
  <c r="N48" i="1"/>
  <c r="AL48" i="1" s="1"/>
  <c r="AN48" i="1" s="1"/>
  <c r="O61" i="1"/>
  <c r="N61" i="1"/>
  <c r="P61" i="1" s="1"/>
  <c r="O91" i="1"/>
  <c r="N91" i="1"/>
  <c r="P91" i="1" s="1"/>
  <c r="O68" i="1"/>
  <c r="N68" i="1"/>
  <c r="P68" i="1" s="1"/>
  <c r="O72" i="1"/>
  <c r="N72" i="1"/>
  <c r="AL72" i="1" s="1"/>
  <c r="AN72" i="1" s="1"/>
  <c r="O90" i="1"/>
  <c r="N90" i="1"/>
  <c r="P90" i="1" s="1"/>
  <c r="O39" i="1"/>
  <c r="N39" i="1"/>
  <c r="AL39" i="1" s="1"/>
  <c r="AN39" i="1" s="1"/>
  <c r="O56" i="1"/>
  <c r="N56" i="1"/>
  <c r="P56" i="1" s="1"/>
  <c r="O40" i="1"/>
  <c r="N40" i="1"/>
  <c r="AL40" i="1" s="1"/>
  <c r="AN40" i="1" s="1"/>
  <c r="O41" i="1"/>
  <c r="N41" i="1"/>
  <c r="P41" i="1" s="1"/>
  <c r="O87" i="1"/>
  <c r="N87" i="1"/>
  <c r="P87" i="1" s="1"/>
  <c r="O62" i="1"/>
  <c r="N62" i="1"/>
  <c r="AL62" i="1" s="1"/>
  <c r="AN62" i="1" s="1"/>
  <c r="O19" i="1"/>
  <c r="N19" i="1"/>
  <c r="AL19" i="1" s="1"/>
  <c r="AN19" i="1" s="1"/>
  <c r="O80" i="1"/>
  <c r="N80" i="1"/>
  <c r="AL80" i="1" s="1"/>
  <c r="AN80" i="1" s="1"/>
  <c r="O29" i="1"/>
  <c r="N29" i="1"/>
  <c r="P29" i="1" s="1"/>
  <c r="O103" i="1"/>
  <c r="N103" i="1"/>
  <c r="P103" i="1" s="1"/>
  <c r="O73" i="1"/>
  <c r="N73" i="1"/>
  <c r="AL73" i="1" s="1"/>
  <c r="AN73" i="1" s="1"/>
  <c r="O53" i="1"/>
  <c r="N53" i="1"/>
  <c r="P53" i="1" s="1"/>
  <c r="O79" i="1"/>
  <c r="N79" i="1"/>
  <c r="P79" i="1" s="1"/>
  <c r="O18" i="1"/>
  <c r="N18" i="1"/>
  <c r="P18" i="1" s="1"/>
  <c r="O74" i="1"/>
  <c r="N74" i="1"/>
  <c r="AL74" i="1" s="1"/>
  <c r="AN74" i="1" s="1"/>
  <c r="O51" i="1"/>
  <c r="N51" i="1"/>
  <c r="P51" i="1" s="1"/>
  <c r="O21" i="1"/>
  <c r="N21" i="1"/>
  <c r="AL21" i="1" s="1"/>
  <c r="AN21" i="1" s="1"/>
  <c r="O92" i="1"/>
  <c r="N92" i="1"/>
  <c r="P92" i="1" s="1"/>
  <c r="O49" i="1"/>
  <c r="N49" i="1"/>
  <c r="P49" i="1" s="1"/>
  <c r="O66" i="1"/>
  <c r="N66" i="1"/>
  <c r="P66" i="1" s="1"/>
  <c r="O44" i="1"/>
  <c r="N44" i="1"/>
  <c r="P44" i="1" s="1"/>
  <c r="O70" i="1"/>
  <c r="N70" i="1"/>
  <c r="AL70" i="1" s="1"/>
  <c r="AN70" i="1" s="1"/>
  <c r="O35" i="1"/>
  <c r="N35" i="1"/>
  <c r="P35" i="1" s="1"/>
  <c r="O86" i="1"/>
  <c r="N86" i="1"/>
  <c r="AL86" i="1" s="1"/>
  <c r="AN86" i="1" s="1"/>
  <c r="O52" i="1"/>
  <c r="N52" i="1"/>
  <c r="P52" i="1" s="1"/>
  <c r="O6" i="1"/>
  <c r="N6" i="1"/>
  <c r="P6" i="1" s="1"/>
  <c r="O12" i="1"/>
  <c r="N12" i="1"/>
  <c r="P12" i="1" s="1"/>
  <c r="O105" i="1"/>
  <c r="N105" i="1"/>
  <c r="P105" i="1" s="1"/>
  <c r="O46" i="1"/>
  <c r="N46" i="1"/>
  <c r="P46" i="1" s="1"/>
  <c r="O14" i="1"/>
  <c r="N14" i="1"/>
  <c r="P14" i="1" s="1"/>
  <c r="O47" i="1"/>
  <c r="N47" i="1"/>
  <c r="AL47" i="1" s="1"/>
  <c r="AN47" i="1" s="1"/>
  <c r="O13" i="1"/>
  <c r="N13" i="1"/>
  <c r="P13" i="1" s="1"/>
  <c r="O8" i="1"/>
  <c r="N8" i="1"/>
  <c r="AL8" i="1" s="1"/>
  <c r="AN8" i="1" s="1"/>
  <c r="O5" i="1"/>
  <c r="N5" i="1"/>
  <c r="P5" i="1" s="1"/>
  <c r="O98" i="1"/>
  <c r="N98" i="1"/>
  <c r="AL98" i="1" s="1"/>
  <c r="AN98" i="1" s="1"/>
  <c r="O33" i="1"/>
  <c r="N33" i="1"/>
  <c r="P33" i="1" s="1"/>
  <c r="O42" i="1"/>
  <c r="N42" i="1"/>
  <c r="P42" i="1" s="1"/>
  <c r="O23" i="1"/>
  <c r="N23" i="1"/>
  <c r="AL23" i="1" s="1"/>
  <c r="AN23" i="1" s="1"/>
  <c r="O27" i="1"/>
  <c r="N27" i="1"/>
  <c r="P27" i="1" s="1"/>
  <c r="O24" i="1"/>
  <c r="N24" i="1"/>
  <c r="AL24" i="1" s="1"/>
  <c r="AN24" i="1" s="1"/>
  <c r="O38" i="1"/>
  <c r="N38" i="1"/>
  <c r="P38" i="1" s="1"/>
  <c r="O16" i="1"/>
  <c r="N16" i="1"/>
  <c r="AL16" i="1" s="1"/>
  <c r="AN16" i="1" s="1"/>
  <c r="O11" i="1"/>
  <c r="N11" i="1"/>
  <c r="P11" i="1" s="1"/>
  <c r="O54" i="1"/>
  <c r="N54" i="1"/>
  <c r="P54" i="1" s="1"/>
  <c r="O25" i="1"/>
  <c r="N25" i="1"/>
  <c r="P25" i="1" s="1"/>
  <c r="O31" i="1"/>
  <c r="N31" i="1"/>
  <c r="P31" i="1" s="1"/>
  <c r="O100" i="1"/>
  <c r="N100" i="1"/>
  <c r="AL100" i="1" s="1"/>
  <c r="AN100" i="1" s="1"/>
  <c r="O93" i="1"/>
  <c r="N93" i="1"/>
  <c r="P93" i="1" s="1"/>
  <c r="O95" i="1"/>
  <c r="N95" i="1"/>
  <c r="AL95" i="1" s="1"/>
  <c r="AN95" i="1" s="1"/>
  <c r="O77" i="1"/>
  <c r="N77" i="1"/>
  <c r="P77" i="1" s="1"/>
  <c r="O69" i="1"/>
  <c r="N69" i="1"/>
  <c r="P69" i="1" s="1"/>
  <c r="O7" i="1"/>
  <c r="N7" i="1"/>
  <c r="P7" i="1" s="1"/>
  <c r="O20" i="1"/>
  <c r="N20" i="1"/>
  <c r="P20" i="1" s="1"/>
  <c r="O36" i="1"/>
  <c r="N36" i="1"/>
  <c r="AL36" i="1" s="1"/>
  <c r="AN36" i="1" s="1"/>
  <c r="O102" i="1"/>
  <c r="N102" i="1"/>
  <c r="AL102" i="1" s="1"/>
  <c r="AN102" i="1" s="1"/>
  <c r="O28" i="1"/>
  <c r="N28" i="1"/>
  <c r="AL28" i="1" s="1"/>
  <c r="AN28" i="1" s="1"/>
  <c r="O83" i="1"/>
  <c r="N83" i="1"/>
  <c r="P83" i="1" s="1"/>
  <c r="O97" i="1"/>
  <c r="N97" i="1"/>
  <c r="P97" i="1" s="1"/>
  <c r="O55" i="1"/>
  <c r="N55" i="1"/>
  <c r="AL55" i="1" s="1"/>
  <c r="AN55" i="1" s="1"/>
  <c r="O17" i="1"/>
  <c r="N17" i="1"/>
  <c r="P17" i="1" s="1"/>
  <c r="O57" i="1"/>
  <c r="N57" i="1"/>
  <c r="P57" i="1" s="1"/>
  <c r="O60" i="1"/>
  <c r="N60" i="1"/>
  <c r="P60" i="1" s="1"/>
  <c r="O64" i="1"/>
  <c r="N64" i="1"/>
  <c r="AL64" i="1" s="1"/>
  <c r="AN64" i="1" s="1"/>
  <c r="O96" i="1"/>
  <c r="N96" i="1"/>
  <c r="P96" i="1" s="1"/>
  <c r="O67" i="1"/>
  <c r="N67" i="1"/>
  <c r="AL67" i="1" s="1"/>
  <c r="AN67" i="1" s="1"/>
  <c r="O107" i="1"/>
  <c r="N107" i="1"/>
  <c r="P107" i="1" s="1"/>
  <c r="O89" i="1"/>
  <c r="N89" i="1"/>
  <c r="AL89" i="1" s="1"/>
  <c r="AN89" i="1" s="1"/>
  <c r="O30" i="1"/>
  <c r="N30" i="1"/>
  <c r="P30" i="1" s="1"/>
  <c r="O78" i="1"/>
  <c r="N78" i="1"/>
  <c r="P78" i="1" s="1"/>
  <c r="O50" i="1"/>
  <c r="N50" i="1"/>
  <c r="AL50" i="1" s="1"/>
  <c r="AN50" i="1" s="1"/>
  <c r="O63" i="1"/>
  <c r="N63" i="1"/>
  <c r="AL63" i="1" s="1"/>
  <c r="AN63" i="1" s="1"/>
  <c r="O59" i="1"/>
  <c r="N59" i="1"/>
  <c r="AL59" i="1" s="1"/>
  <c r="AN59" i="1" s="1"/>
  <c r="O94" i="1"/>
  <c r="N94" i="1"/>
  <c r="P94" i="1" s="1"/>
  <c r="O45" i="1"/>
  <c r="N45" i="1"/>
  <c r="P45" i="1" s="1"/>
  <c r="O65" i="1"/>
  <c r="N65" i="1"/>
  <c r="AL65" i="1" s="1"/>
  <c r="AN65" i="1" s="1"/>
  <c r="O101" i="1"/>
  <c r="N101" i="1"/>
  <c r="P101" i="1" s="1"/>
  <c r="O99" i="1"/>
  <c r="N99" i="1"/>
  <c r="P99" i="1" s="1"/>
  <c r="O84" i="1"/>
  <c r="N84" i="1"/>
  <c r="P84" i="1" s="1"/>
  <c r="O76" i="1"/>
  <c r="N76" i="1"/>
  <c r="AL76" i="1" s="1"/>
  <c r="AN76" i="1" s="1"/>
  <c r="O37" i="1"/>
  <c r="N37" i="1"/>
  <c r="P37" i="1" s="1"/>
  <c r="O71" i="1"/>
  <c r="N71" i="1"/>
  <c r="AL71" i="1" s="1"/>
  <c r="AN71" i="1" s="1"/>
  <c r="O75" i="1"/>
  <c r="N75" i="1"/>
  <c r="P75" i="1" s="1"/>
  <c r="P72" i="1" l="1"/>
  <c r="P4" i="1"/>
  <c r="AP4" i="1" s="1"/>
  <c r="AL10" i="1"/>
  <c r="AN10" i="1" s="1"/>
  <c r="AL66" i="1"/>
  <c r="AN66" i="1" s="1"/>
  <c r="AL79" i="1"/>
  <c r="AN79" i="1" s="1"/>
  <c r="AL57" i="1"/>
  <c r="AN57" i="1" s="1"/>
  <c r="AP57" i="1" s="1"/>
  <c r="AL6" i="1"/>
  <c r="AN6" i="1" s="1"/>
  <c r="AP6" i="1" s="1"/>
  <c r="AL87" i="1"/>
  <c r="AN87" i="1" s="1"/>
  <c r="AL20" i="1"/>
  <c r="AN20" i="1" s="1"/>
  <c r="AP20" i="1" s="1"/>
  <c r="AL92" i="1"/>
  <c r="AN92" i="1" s="1"/>
  <c r="AL77" i="1"/>
  <c r="AN77" i="1" s="1"/>
  <c r="AP77" i="1" s="1"/>
  <c r="AL11" i="1"/>
  <c r="AN11" i="1" s="1"/>
  <c r="P16" i="1"/>
  <c r="P23" i="1"/>
  <c r="P64" i="1"/>
  <c r="AP64" i="1" s="1"/>
  <c r="P70" i="1"/>
  <c r="AP70" i="1" s="1"/>
  <c r="AL91" i="1"/>
  <c r="AN91" i="1" s="1"/>
  <c r="AP91" i="1" s="1"/>
  <c r="AL25" i="1"/>
  <c r="AN25" i="1" s="1"/>
  <c r="AL99" i="1"/>
  <c r="AN99" i="1" s="1"/>
  <c r="AP99" i="1" s="1"/>
  <c r="AL93" i="1"/>
  <c r="AN93" i="1" s="1"/>
  <c r="AL103" i="1"/>
  <c r="AN103" i="1" s="1"/>
  <c r="AP103" i="1" s="1"/>
  <c r="AL49" i="1"/>
  <c r="AN49" i="1" s="1"/>
  <c r="AL44" i="1"/>
  <c r="AN44" i="1" s="1"/>
  <c r="AP44" i="1" s="1"/>
  <c r="AL78" i="1"/>
  <c r="AN78" i="1" s="1"/>
  <c r="AL34" i="1"/>
  <c r="AN34" i="1" s="1"/>
  <c r="AP34" i="1" s="1"/>
  <c r="AL5" i="1"/>
  <c r="AN5" i="1" s="1"/>
  <c r="AP5" i="1" s="1"/>
  <c r="AL51" i="1"/>
  <c r="AN51" i="1" s="1"/>
  <c r="AL81" i="1"/>
  <c r="AN81" i="1" s="1"/>
  <c r="AL26" i="1"/>
  <c r="AN26" i="1" s="1"/>
  <c r="AP26" i="1" s="1"/>
  <c r="AL54" i="1"/>
  <c r="AN54" i="1" s="1"/>
  <c r="AP54" i="1" s="1"/>
  <c r="AL46" i="1"/>
  <c r="AN46" i="1" s="1"/>
  <c r="AL61" i="1"/>
  <c r="AN61" i="1" s="1"/>
  <c r="AL56" i="1"/>
  <c r="AN56" i="1" s="1"/>
  <c r="AP56" i="1" s="1"/>
  <c r="AL107" i="1"/>
  <c r="AN107" i="1" s="1"/>
  <c r="AP107" i="1" s="1"/>
  <c r="AL45" i="1"/>
  <c r="AN45" i="1" s="1"/>
  <c r="AP45" i="1" s="1"/>
  <c r="AL30" i="1"/>
  <c r="AN30" i="1" s="1"/>
  <c r="AL12" i="1"/>
  <c r="AN12" i="1" s="1"/>
  <c r="AP12" i="1" s="1"/>
  <c r="AL69" i="1"/>
  <c r="AN69" i="1" s="1"/>
  <c r="AP69" i="1" s="1"/>
  <c r="AL90" i="1"/>
  <c r="AN90" i="1" s="1"/>
  <c r="AP90" i="1" s="1"/>
  <c r="AL96" i="1"/>
  <c r="AN96" i="1" s="1"/>
  <c r="P50" i="1"/>
  <c r="P62" i="1"/>
  <c r="AP62" i="1" s="1"/>
  <c r="AP10" i="1"/>
  <c r="AP87" i="1"/>
  <c r="AP79" i="1"/>
  <c r="AP46" i="1"/>
  <c r="AP25" i="1"/>
  <c r="AP78" i="1"/>
  <c r="AP61" i="1"/>
  <c r="AP93" i="1"/>
  <c r="AP92" i="1"/>
  <c r="AP16" i="1"/>
  <c r="AP51" i="1"/>
  <c r="AP30" i="1"/>
  <c r="AP81" i="1"/>
  <c r="AP49" i="1"/>
  <c r="AP11" i="1"/>
  <c r="AP66" i="1"/>
  <c r="AP96" i="1"/>
  <c r="AL42" i="1"/>
  <c r="AN42" i="1" s="1"/>
  <c r="AP42" i="1" s="1"/>
  <c r="AL85" i="1"/>
  <c r="AN85" i="1" s="1"/>
  <c r="AP85" i="1" s="1"/>
  <c r="AL97" i="1"/>
  <c r="AN97" i="1" s="1"/>
  <c r="AP97" i="1" s="1"/>
  <c r="AL75" i="1"/>
  <c r="AN75" i="1" s="1"/>
  <c r="AP75" i="1" s="1"/>
  <c r="P76" i="1"/>
  <c r="AP76" i="1" s="1"/>
  <c r="P36" i="1"/>
  <c r="AP36" i="1" s="1"/>
  <c r="P9" i="1"/>
  <c r="AP9" i="1" s="1"/>
  <c r="AL106" i="1"/>
  <c r="AN106" i="1" s="1"/>
  <c r="AP106" i="1" s="1"/>
  <c r="AL29" i="1"/>
  <c r="AN29" i="1" s="1"/>
  <c r="AP29" i="1" s="1"/>
  <c r="AL52" i="1"/>
  <c r="AN52" i="1" s="1"/>
  <c r="AL38" i="1"/>
  <c r="AN38" i="1" s="1"/>
  <c r="AL83" i="1"/>
  <c r="AN83" i="1" s="1"/>
  <c r="AP83" i="1" s="1"/>
  <c r="AL94" i="1"/>
  <c r="AN94" i="1" s="1"/>
  <c r="AP94" i="1" s="1"/>
  <c r="AL53" i="1"/>
  <c r="AN53" i="1" s="1"/>
  <c r="AL33" i="1"/>
  <c r="AN33" i="1" s="1"/>
  <c r="AP33" i="1" s="1"/>
  <c r="AL17" i="1"/>
  <c r="AN17" i="1" s="1"/>
  <c r="AP17" i="1" s="1"/>
  <c r="AL15" i="1"/>
  <c r="AN15" i="1" s="1"/>
  <c r="AP15" i="1" s="1"/>
  <c r="AL68" i="1"/>
  <c r="AN68" i="1" s="1"/>
  <c r="AL18" i="1"/>
  <c r="AN18" i="1" s="1"/>
  <c r="AL14" i="1"/>
  <c r="AN14" i="1" s="1"/>
  <c r="AP14" i="1" s="1"/>
  <c r="AL31" i="1"/>
  <c r="AN31" i="1" s="1"/>
  <c r="AL60" i="1"/>
  <c r="AN60" i="1" s="1"/>
  <c r="AL84" i="1"/>
  <c r="AN84" i="1" s="1"/>
  <c r="AP84" i="1" s="1"/>
  <c r="AL43" i="1"/>
  <c r="AN43" i="1" s="1"/>
  <c r="AL41" i="1"/>
  <c r="AN41" i="1" s="1"/>
  <c r="AP41" i="1" s="1"/>
  <c r="AL105" i="1"/>
  <c r="AN105" i="1" s="1"/>
  <c r="AL7" i="1"/>
  <c r="AN7" i="1" s="1"/>
  <c r="AP7" i="1" s="1"/>
  <c r="AL37" i="1"/>
  <c r="AN37" i="1" s="1"/>
  <c r="AL35" i="1"/>
  <c r="AN35" i="1" s="1"/>
  <c r="AP35" i="1" s="1"/>
  <c r="AL27" i="1"/>
  <c r="AN27" i="1" s="1"/>
  <c r="AL22" i="1"/>
  <c r="AN22" i="1" s="1"/>
  <c r="AP22" i="1" s="1"/>
  <c r="AL13" i="1"/>
  <c r="AN13" i="1" s="1"/>
  <c r="AL101" i="1"/>
  <c r="AN101" i="1" s="1"/>
  <c r="AP101" i="1" s="1"/>
  <c r="AP52" i="1"/>
  <c r="AP38" i="1"/>
  <c r="AP53" i="1"/>
  <c r="AP68" i="1"/>
  <c r="AP18" i="1"/>
  <c r="AP23" i="1"/>
  <c r="AP31" i="1"/>
  <c r="AP60" i="1"/>
  <c r="AP50" i="1"/>
  <c r="AP43" i="1"/>
  <c r="AP105" i="1"/>
  <c r="AP37" i="1"/>
  <c r="AP72" i="1"/>
  <c r="AP27" i="1"/>
  <c r="AP13" i="1"/>
  <c r="P63" i="1"/>
  <c r="AP63" i="1" s="1"/>
  <c r="P102" i="1"/>
  <c r="AP102" i="1" s="1"/>
  <c r="P98" i="1"/>
  <c r="AP98" i="1" s="1"/>
  <c r="P19" i="1"/>
  <c r="AP19" i="1" s="1"/>
  <c r="P104" i="1"/>
  <c r="AP104" i="1" s="1"/>
  <c r="P88" i="1"/>
  <c r="AP88" i="1" s="1"/>
  <c r="P65" i="1"/>
  <c r="AP65" i="1" s="1"/>
  <c r="P55" i="1"/>
  <c r="AP55" i="1" s="1"/>
  <c r="P73" i="1"/>
  <c r="AP73" i="1" s="1"/>
  <c r="P48" i="1"/>
  <c r="AP48" i="1" s="1"/>
  <c r="P71" i="1"/>
  <c r="AP71" i="1" s="1"/>
  <c r="P59" i="1"/>
  <c r="AP59" i="1" s="1"/>
  <c r="P89" i="1"/>
  <c r="AP89" i="1" s="1"/>
  <c r="P67" i="1"/>
  <c r="AP67" i="1" s="1"/>
  <c r="P28" i="1"/>
  <c r="AP28" i="1" s="1"/>
  <c r="P95" i="1"/>
  <c r="AP95" i="1" s="1"/>
  <c r="P100" i="1"/>
  <c r="AP100" i="1" s="1"/>
  <c r="P24" i="1"/>
  <c r="AP24" i="1" s="1"/>
  <c r="P8" i="1"/>
  <c r="AP8" i="1" s="1"/>
  <c r="P47" i="1"/>
  <c r="AP47" i="1" s="1"/>
  <c r="P86" i="1"/>
  <c r="AP86" i="1" s="1"/>
  <c r="P21" i="1"/>
  <c r="AP21" i="1" s="1"/>
  <c r="P74" i="1"/>
  <c r="AP74" i="1" s="1"/>
  <c r="P80" i="1"/>
  <c r="AP80" i="1" s="1"/>
  <c r="P40" i="1"/>
  <c r="AP40" i="1" s="1"/>
  <c r="P39" i="1"/>
  <c r="AP39" i="1" s="1"/>
  <c r="P58" i="1"/>
  <c r="AP58" i="1" s="1"/>
  <c r="P82" i="1"/>
  <c r="AP82" i="1" s="1"/>
  <c r="P32" i="1"/>
  <c r="AP32" i="1" s="1"/>
</calcChain>
</file>

<file path=xl/sharedStrings.xml><?xml version="1.0" encoding="utf-8"?>
<sst xmlns="http://schemas.openxmlformats.org/spreadsheetml/2006/main" count="760" uniqueCount="146">
  <si>
    <t>2014-2015学年第1学期班级成绩汇总表</t>
  </si>
  <si>
    <t>序号</t>
  </si>
  <si>
    <t>学号</t>
  </si>
  <si>
    <t>姓名</t>
  </si>
  <si>
    <t>环境生态学/选修课/2.5</t>
  </si>
  <si>
    <t>大气污染控制工程/必修课/3</t>
  </si>
  <si>
    <t>给排水工程/选修课/2</t>
  </si>
  <si>
    <t>环境工程微生物学/必修课/3.5</t>
  </si>
  <si>
    <t>水泵与泵站/选修课/2</t>
  </si>
  <si>
    <t>物理性污染控制/必修课/2</t>
  </si>
  <si>
    <t>环境工程CAD/选修课/2.5</t>
  </si>
  <si>
    <t>大气污染控制工程课程设计/实践课/1</t>
  </si>
  <si>
    <t>化工原理/必修课/3.5</t>
  </si>
  <si>
    <t>水分析化学/选修课/2.5</t>
  </si>
  <si>
    <t>加权成绩1</t>
    <phoneticPr fontId="4" type="noConversion"/>
  </si>
  <si>
    <t>学分1</t>
    <phoneticPr fontId="4" type="noConversion"/>
  </si>
  <si>
    <t>综合成绩1</t>
    <phoneticPr fontId="4" type="noConversion"/>
  </si>
  <si>
    <t>陈超越</t>
  </si>
  <si>
    <t>陈明月</t>
  </si>
  <si>
    <t>程文博</t>
  </si>
  <si>
    <t>范小龙</t>
  </si>
  <si>
    <t>付礼杰</t>
  </si>
  <si>
    <t>贾攀</t>
  </si>
  <si>
    <t>靳萌恩</t>
  </si>
  <si>
    <t>冷丹</t>
  </si>
  <si>
    <t>李美云</t>
  </si>
  <si>
    <t>李阳飞</t>
  </si>
  <si>
    <t>李珂</t>
  </si>
  <si>
    <t>廖美鸿</t>
  </si>
  <si>
    <t>刘花</t>
  </si>
  <si>
    <t>刘帅</t>
  </si>
  <si>
    <t>刘艳霞</t>
  </si>
  <si>
    <t>卢浩</t>
  </si>
  <si>
    <t>彭晓梅</t>
  </si>
  <si>
    <t>邵振学</t>
  </si>
  <si>
    <t>司程远</t>
  </si>
  <si>
    <t>孙文涛</t>
  </si>
  <si>
    <t>万晓阳</t>
  </si>
  <si>
    <t>王景</t>
  </si>
  <si>
    <t>王漫莉</t>
  </si>
  <si>
    <t>王伟静</t>
  </si>
  <si>
    <t>王振松</t>
  </si>
  <si>
    <t>王馨钰</t>
  </si>
  <si>
    <t>向利娟</t>
  </si>
  <si>
    <t>徐建磊</t>
  </si>
  <si>
    <t>徐伟</t>
  </si>
  <si>
    <t>杨俊俊</t>
  </si>
  <si>
    <t>杨婷婷</t>
  </si>
  <si>
    <t>禹崇</t>
  </si>
  <si>
    <t>张戈</t>
  </si>
  <si>
    <t>张文一</t>
  </si>
  <si>
    <t>张鑫</t>
  </si>
  <si>
    <t>周炳第</t>
  </si>
  <si>
    <t>陈洁</t>
  </si>
  <si>
    <t>陈梓钰</t>
  </si>
  <si>
    <t>崔文亚</t>
  </si>
  <si>
    <t>冯丽媛</t>
  </si>
  <si>
    <t>高平</t>
  </si>
  <si>
    <t>胡茜</t>
  </si>
  <si>
    <t>贾天聪</t>
  </si>
  <si>
    <t>井阿飒</t>
  </si>
  <si>
    <t>李冬冬</t>
  </si>
  <si>
    <t>李俊博</t>
  </si>
  <si>
    <t>李玉鹏</t>
  </si>
  <si>
    <t>梁冰</t>
  </si>
  <si>
    <t>刘锦</t>
  </si>
  <si>
    <t>刘水莲</t>
  </si>
  <si>
    <t>刘倩</t>
  </si>
  <si>
    <t>马力</t>
  </si>
  <si>
    <t>牛婧</t>
  </si>
  <si>
    <t>秦双双</t>
  </si>
  <si>
    <t>石朋朋</t>
  </si>
  <si>
    <t>苏倩梅</t>
  </si>
  <si>
    <t>孙小云</t>
  </si>
  <si>
    <t>王春凤</t>
  </si>
  <si>
    <t>王娟</t>
  </si>
  <si>
    <t>王宁</t>
  </si>
  <si>
    <t>王晓辉</t>
  </si>
  <si>
    <t>王亚红</t>
  </si>
  <si>
    <t>王振中</t>
  </si>
  <si>
    <t>韦晓星</t>
  </si>
  <si>
    <t>辛瑞</t>
  </si>
  <si>
    <t>徐良田</t>
  </si>
  <si>
    <t>阎武品</t>
  </si>
  <si>
    <t>杨凌坤</t>
  </si>
  <si>
    <t>袁东生</t>
  </si>
  <si>
    <t>张小娟</t>
  </si>
  <si>
    <t>赵赫</t>
  </si>
  <si>
    <t>朱小玲</t>
  </si>
  <si>
    <t>程琳</t>
  </si>
  <si>
    <t>冯治钢</t>
  </si>
  <si>
    <t>赫姣姣</t>
  </si>
  <si>
    <t>黄雪洋</t>
  </si>
  <si>
    <t>蒋渊</t>
  </si>
  <si>
    <t>雷彬</t>
  </si>
  <si>
    <t>李格华</t>
  </si>
  <si>
    <t>李凯</t>
  </si>
  <si>
    <t>李维维</t>
  </si>
  <si>
    <t>李卓阳</t>
  </si>
  <si>
    <t>梁自毫</t>
  </si>
  <si>
    <t>刘国臣</t>
  </si>
  <si>
    <t>刘林</t>
  </si>
  <si>
    <t>刘艳</t>
  </si>
  <si>
    <t>柳楚楚</t>
  </si>
  <si>
    <t>马龙</t>
  </si>
  <si>
    <t>潘龙飞</t>
  </si>
  <si>
    <t>乔明明</t>
  </si>
  <si>
    <t>沙润林</t>
  </si>
  <si>
    <t>孙梦凡</t>
  </si>
  <si>
    <t>王杰</t>
  </si>
  <si>
    <t>王丽</t>
  </si>
  <si>
    <t>王肖丹</t>
  </si>
  <si>
    <t>席越</t>
  </si>
  <si>
    <t>徐甫</t>
  </si>
  <si>
    <t>徐晴晴</t>
  </si>
  <si>
    <t>杨文静</t>
  </si>
  <si>
    <t>袁敏</t>
  </si>
  <si>
    <t>张瑞华</t>
  </si>
  <si>
    <t>张星星</t>
  </si>
  <si>
    <t>周雯雯</t>
  </si>
  <si>
    <t>环境经济学(双语Ⅱ)/选修课/2</t>
  </si>
  <si>
    <t>环境化学/必修课/3.5</t>
  </si>
  <si>
    <t>环境监测/必修课/2.5</t>
  </si>
  <si>
    <t>化学污染与生态/选修课/2</t>
  </si>
  <si>
    <t>工业废水处理/选修课/3</t>
  </si>
  <si>
    <t>环境管理与规划/选修课/2.5</t>
  </si>
  <si>
    <t>水污染控制工程/必修课/3</t>
  </si>
  <si>
    <t>专业实习/实践课/2</t>
  </si>
  <si>
    <t>环境工程综合实验/实践课/2</t>
  </si>
  <si>
    <t>水处理工程课程设计/实践课/1</t>
  </si>
  <si>
    <t>仪器分析/选修课/2.5</t>
  </si>
  <si>
    <t>航空概论/拓展选修课/1.5</t>
  </si>
  <si>
    <t>音乐鉴赏/拓展选修课/2</t>
  </si>
  <si>
    <t>生物化学/选修课/2</t>
  </si>
  <si>
    <t>电工电子技术基础Ⅱ/拓展选修课/2.5</t>
  </si>
  <si>
    <t>加权成绩2</t>
    <phoneticPr fontId="4" type="noConversion"/>
  </si>
  <si>
    <t>学分2</t>
    <phoneticPr fontId="4" type="noConversion"/>
  </si>
  <si>
    <t>综合成绩2</t>
    <phoneticPr fontId="4" type="noConversion"/>
  </si>
  <si>
    <t/>
  </si>
  <si>
    <t>2014-2015学年第2学期班级成绩汇总表</t>
    <phoneticPr fontId="2" type="noConversion"/>
  </si>
  <si>
    <t>备注：标红的为有科目不及格的，序号标红的为一学年中有挂科的</t>
    <phoneticPr fontId="4" type="noConversion"/>
  </si>
  <si>
    <t>总加权成绩</t>
    <phoneticPr fontId="2" type="noConversion"/>
  </si>
  <si>
    <t>总学分</t>
    <phoneticPr fontId="2" type="noConversion"/>
  </si>
  <si>
    <t>总综合成绩</t>
    <phoneticPr fontId="2" type="noConversion"/>
  </si>
  <si>
    <t>6级加分</t>
    <phoneticPr fontId="2" type="noConversion"/>
  </si>
  <si>
    <t>最终成绩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</si>
</sst>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8"/>
      <color theme="1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quotePrefix="1" applyNumberFormat="1" applyFont="1" applyBorder="1" applyAlignment="1">
      <alignment horizontal="center" vertical="center"/>
    </xf>
    <xf numFmtId="0" fontId="5" fillId="0" borderId="1" xfId="0" quotePrefix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quotePrefix="1" applyNumberFormat="1" applyFont="1" applyFill="1" applyBorder="1" applyAlignment="1">
      <alignment horizontal="center" vertical="center" wrapText="1"/>
    </xf>
    <xf numFmtId="0" fontId="5" fillId="0" borderId="1" xfId="0" quotePrefix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NumberFormat="1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center" vertical="center"/>
    </xf>
    <xf numFmtId="0" fontId="1" fillId="0" borderId="0" xfId="0" applyFont="1"/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0" fillId="0" borderId="0" xfId="0" applyNumberFormat="1"/>
    <xf numFmtId="0" fontId="5" fillId="2" borderId="1" xfId="0" applyFont="1" applyFill="1" applyBorder="1" applyAlignment="1">
      <alignment horizontal="center" vertical="center"/>
    </xf>
    <xf numFmtId="0" fontId="5" fillId="2" borderId="1" xfId="0" quotePrefix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0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24"/>
  <sheetViews>
    <sheetView tabSelected="1" zoomScaleNormal="100" workbookViewId="0">
      <selection activeCell="H11" sqref="H11"/>
    </sheetView>
  </sheetViews>
  <sheetFormatPr defaultRowHeight="13.5" x14ac:dyDescent="0.15"/>
  <cols>
    <col min="2" max="2" width="9.375" customWidth="1"/>
    <col min="14" max="14" width="11.5" customWidth="1"/>
    <col min="16" max="16" width="13.625" style="16" customWidth="1"/>
    <col min="30" max="30" width="7.875" customWidth="1"/>
    <col min="31" max="31" width="7.75" customWidth="1"/>
    <col min="32" max="32" width="8.5" customWidth="1"/>
    <col min="33" max="33" width="7.875" customWidth="1"/>
    <col min="34" max="34" width="8.125" customWidth="1"/>
    <col min="35" max="35" width="12" customWidth="1"/>
    <col min="37" max="37" width="13.5" customWidth="1"/>
    <col min="38" max="38" width="12.875" customWidth="1"/>
    <col min="40" max="40" width="13.125" customWidth="1"/>
    <col min="41" max="41" width="9" style="12"/>
    <col min="42" max="42" width="15.25" style="12" customWidth="1"/>
  </cols>
  <sheetData>
    <row r="1" spans="1:42" x14ac:dyDescent="0.15">
      <c r="A1" s="14"/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R1" s="26" t="s">
        <v>139</v>
      </c>
      <c r="S1" s="26"/>
      <c r="T1" s="26"/>
      <c r="U1" s="26"/>
      <c r="V1" s="26"/>
      <c r="W1" s="26"/>
      <c r="X1" s="26"/>
      <c r="Y1" s="26"/>
      <c r="Z1" s="26"/>
      <c r="AA1" s="26"/>
      <c r="AB1" s="26"/>
      <c r="AC1" s="26"/>
      <c r="AD1" s="26"/>
      <c r="AE1" s="26"/>
      <c r="AF1" s="26"/>
      <c r="AG1" s="26"/>
      <c r="AH1" s="26"/>
      <c r="AI1" s="26"/>
      <c r="AJ1" s="26"/>
      <c r="AK1" s="26"/>
    </row>
    <row r="2" spans="1:42" x14ac:dyDescent="0.15">
      <c r="A2" s="15"/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  <c r="O2" s="29"/>
      <c r="P2" s="29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  <c r="AJ2" s="26"/>
      <c r="AK2" s="26"/>
    </row>
    <row r="3" spans="1:42" ht="48" x14ac:dyDescent="0.15">
      <c r="A3" s="1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5" t="s">
        <v>12</v>
      </c>
      <c r="M3" s="5" t="s">
        <v>13</v>
      </c>
      <c r="N3" s="19" t="s">
        <v>14</v>
      </c>
      <c r="O3" s="19" t="s">
        <v>15</v>
      </c>
      <c r="P3" s="20" t="s">
        <v>16</v>
      </c>
      <c r="R3" s="5" t="s">
        <v>2</v>
      </c>
      <c r="S3" s="5" t="s">
        <v>3</v>
      </c>
      <c r="T3" s="5" t="s">
        <v>120</v>
      </c>
      <c r="U3" s="5" t="s">
        <v>121</v>
      </c>
      <c r="V3" s="5" t="s">
        <v>122</v>
      </c>
      <c r="W3" s="5" t="s">
        <v>123</v>
      </c>
      <c r="X3" s="5" t="s">
        <v>124</v>
      </c>
      <c r="Y3" s="5" t="s">
        <v>125</v>
      </c>
      <c r="Z3" s="5" t="s">
        <v>126</v>
      </c>
      <c r="AA3" s="5" t="s">
        <v>127</v>
      </c>
      <c r="AB3" s="5" t="s">
        <v>128</v>
      </c>
      <c r="AC3" s="5" t="s">
        <v>129</v>
      </c>
      <c r="AD3" s="5" t="s">
        <v>130</v>
      </c>
      <c r="AE3" s="5" t="s">
        <v>131</v>
      </c>
      <c r="AF3" s="5" t="s">
        <v>132</v>
      </c>
      <c r="AG3" s="5" t="s">
        <v>133</v>
      </c>
      <c r="AH3" s="5" t="s">
        <v>134</v>
      </c>
      <c r="AI3" s="23" t="s">
        <v>135</v>
      </c>
      <c r="AJ3" s="23" t="s">
        <v>136</v>
      </c>
      <c r="AK3" s="23" t="s">
        <v>137</v>
      </c>
      <c r="AL3" s="23" t="s">
        <v>141</v>
      </c>
      <c r="AM3" s="23" t="s">
        <v>142</v>
      </c>
      <c r="AN3" s="23" t="s">
        <v>143</v>
      </c>
      <c r="AO3" s="23" t="s">
        <v>144</v>
      </c>
      <c r="AP3" s="23" t="s">
        <v>145</v>
      </c>
    </row>
    <row r="4" spans="1:42" x14ac:dyDescent="0.15">
      <c r="A4" s="2">
        <v>1</v>
      </c>
      <c r="B4" s="3">
        <v>120909328</v>
      </c>
      <c r="C4" s="4" t="s">
        <v>111</v>
      </c>
      <c r="D4" s="2">
        <v>90</v>
      </c>
      <c r="E4" s="2">
        <v>96</v>
      </c>
      <c r="F4" s="2">
        <v>84</v>
      </c>
      <c r="G4" s="2">
        <v>91</v>
      </c>
      <c r="H4" s="2">
        <v>86</v>
      </c>
      <c r="I4" s="2">
        <v>78</v>
      </c>
      <c r="J4" s="2">
        <v>85</v>
      </c>
      <c r="K4" s="3">
        <v>95</v>
      </c>
      <c r="L4" s="2">
        <v>97</v>
      </c>
      <c r="M4" s="2">
        <v>92</v>
      </c>
      <c r="N4" s="21">
        <f>D4*2.5+E4*3+F4*2+G4*3.5+H4*2+I4*2+J4*2.5+K4*1+L4*3.5+M4*2.5</f>
        <v>2204.5</v>
      </c>
      <c r="O4" s="21">
        <f>2.5+3+2+3.5+2+2+2.5+7</f>
        <v>24.5</v>
      </c>
      <c r="P4" s="22">
        <f>N4/O4</f>
        <v>89.979591836734699</v>
      </c>
      <c r="R4" s="10">
        <v>120909328</v>
      </c>
      <c r="S4" s="11" t="s">
        <v>111</v>
      </c>
      <c r="T4" s="9">
        <v>97</v>
      </c>
      <c r="U4" s="9">
        <v>92</v>
      </c>
      <c r="V4" s="9">
        <v>86</v>
      </c>
      <c r="W4" s="9">
        <v>94</v>
      </c>
      <c r="X4" s="9">
        <v>89</v>
      </c>
      <c r="Y4" s="9">
        <v>90</v>
      </c>
      <c r="Z4" s="9">
        <v>88</v>
      </c>
      <c r="AA4" s="10">
        <v>95</v>
      </c>
      <c r="AB4" s="10">
        <v>95</v>
      </c>
      <c r="AC4" s="9">
        <v>96</v>
      </c>
      <c r="AD4" s="11" t="s">
        <v>138</v>
      </c>
      <c r="AE4" s="11" t="s">
        <v>138</v>
      </c>
      <c r="AF4" s="11" t="s">
        <v>138</v>
      </c>
      <c r="AG4" s="11" t="s">
        <v>138</v>
      </c>
      <c r="AH4" s="11" t="s">
        <v>138</v>
      </c>
      <c r="AI4" s="23">
        <f>T4*2+U4*3.5+V4*2.5+W4*2+X4*3+Y4*2.5+Z4*3+AA4*2+AB4*2+AC4*1</f>
        <v>2151</v>
      </c>
      <c r="AJ4" s="24">
        <v>23.5</v>
      </c>
      <c r="AK4" s="23">
        <f>AI4/AJ4</f>
        <v>91.531914893617028</v>
      </c>
      <c r="AL4" s="25">
        <f>AI4+N4</f>
        <v>4355.5</v>
      </c>
      <c r="AM4" s="25">
        <f>AJ4+O4</f>
        <v>48</v>
      </c>
      <c r="AN4" s="25">
        <f>AL4/AM4</f>
        <v>90.739583333333329</v>
      </c>
      <c r="AO4" s="25">
        <v>0.5</v>
      </c>
      <c r="AP4" s="25">
        <f>AN4+AO4</f>
        <v>91.239583333333329</v>
      </c>
    </row>
    <row r="5" spans="1:42" x14ac:dyDescent="0.15">
      <c r="A5" s="2">
        <v>2</v>
      </c>
      <c r="B5" s="3">
        <v>120909215</v>
      </c>
      <c r="C5" s="4" t="s">
        <v>65</v>
      </c>
      <c r="D5" s="2">
        <v>93</v>
      </c>
      <c r="E5" s="2">
        <v>95</v>
      </c>
      <c r="F5" s="2">
        <v>87</v>
      </c>
      <c r="G5" s="2">
        <v>92</v>
      </c>
      <c r="H5" s="2">
        <v>84</v>
      </c>
      <c r="I5" s="2">
        <v>89</v>
      </c>
      <c r="J5" s="2">
        <v>89</v>
      </c>
      <c r="K5" s="3">
        <v>85</v>
      </c>
      <c r="L5" s="2">
        <v>97</v>
      </c>
      <c r="M5" s="2">
        <v>92</v>
      </c>
      <c r="N5" s="21">
        <f>D5*2.5+E5*3+F5*2+G5*3.5+H5*2+I5*2+J5*2.5+K5*1+L5*3.5+M5*2.5</f>
        <v>2236.5</v>
      </c>
      <c r="O5" s="21">
        <f>2.5+3+2+3.5+2+2+2.5+7</f>
        <v>24.5</v>
      </c>
      <c r="P5" s="22">
        <f>N5/O5</f>
        <v>91.285714285714292</v>
      </c>
      <c r="R5" s="10">
        <v>120909215</v>
      </c>
      <c r="S5" s="11" t="s">
        <v>65</v>
      </c>
      <c r="T5" s="9">
        <v>97</v>
      </c>
      <c r="U5" s="9">
        <v>88</v>
      </c>
      <c r="V5" s="9">
        <v>89</v>
      </c>
      <c r="W5" s="9">
        <v>99</v>
      </c>
      <c r="X5" s="9">
        <v>94</v>
      </c>
      <c r="Y5" s="9">
        <v>87</v>
      </c>
      <c r="Z5" s="9">
        <v>87</v>
      </c>
      <c r="AA5" s="10">
        <v>85</v>
      </c>
      <c r="AB5" s="10">
        <v>95</v>
      </c>
      <c r="AC5" s="10">
        <v>95</v>
      </c>
      <c r="AD5" s="11" t="s">
        <v>138</v>
      </c>
      <c r="AE5" s="11" t="s">
        <v>138</v>
      </c>
      <c r="AF5" s="11" t="s">
        <v>138</v>
      </c>
      <c r="AG5" s="11" t="s">
        <v>138</v>
      </c>
      <c r="AH5" s="11" t="s">
        <v>138</v>
      </c>
      <c r="AI5" s="23">
        <f>T5*2+U5*3.5+V5*2.5+W5*2+X5*3+Y5*2.5+Z5*3+AA5*2+AB5*2+AC5*1</f>
        <v>2138</v>
      </c>
      <c r="AJ5" s="24">
        <v>23.5</v>
      </c>
      <c r="AK5" s="23">
        <f>AI5/AJ5</f>
        <v>90.978723404255319</v>
      </c>
      <c r="AL5" s="25">
        <f>AI5+N5</f>
        <v>4374.5</v>
      </c>
      <c r="AM5" s="25">
        <f>AJ5+O5</f>
        <v>48</v>
      </c>
      <c r="AN5" s="25">
        <f>AL5/AM5</f>
        <v>91.135416666666671</v>
      </c>
      <c r="AO5" s="25">
        <v>0</v>
      </c>
      <c r="AP5" s="25">
        <f>AN5+AO5</f>
        <v>91.135416666666671</v>
      </c>
    </row>
    <row r="6" spans="1:42" x14ac:dyDescent="0.15">
      <c r="A6" s="2">
        <v>3</v>
      </c>
      <c r="B6" s="3">
        <v>120909224</v>
      </c>
      <c r="C6" s="4" t="s">
        <v>73</v>
      </c>
      <c r="D6" s="2">
        <v>90</v>
      </c>
      <c r="E6" s="2">
        <v>92</v>
      </c>
      <c r="F6" s="2">
        <v>92</v>
      </c>
      <c r="G6" s="2">
        <v>93</v>
      </c>
      <c r="H6" s="2">
        <v>79</v>
      </c>
      <c r="I6" s="2">
        <v>90</v>
      </c>
      <c r="J6" s="2">
        <v>88</v>
      </c>
      <c r="K6" s="3">
        <v>85</v>
      </c>
      <c r="L6" s="2">
        <v>97</v>
      </c>
      <c r="M6" s="2">
        <v>81</v>
      </c>
      <c r="N6" s="21">
        <f>D6*2.5+E6*3+F6*2+G6*3.5+H6*2+I6*2+J6*2.5+K6*1+L6*3.5+M6*2.5</f>
        <v>2195.5</v>
      </c>
      <c r="O6" s="21">
        <f>2.5+3+2+3.5+2+2+2.5+7</f>
        <v>24.5</v>
      </c>
      <c r="P6" s="22">
        <f>N6/O6</f>
        <v>89.612244897959187</v>
      </c>
      <c r="R6" s="10">
        <v>120909224</v>
      </c>
      <c r="S6" s="11" t="s">
        <v>73</v>
      </c>
      <c r="T6" s="9">
        <v>93</v>
      </c>
      <c r="U6" s="9">
        <v>91</v>
      </c>
      <c r="V6" s="9">
        <v>87</v>
      </c>
      <c r="W6" s="9">
        <v>98</v>
      </c>
      <c r="X6" s="9">
        <v>97</v>
      </c>
      <c r="Y6" s="9">
        <v>83</v>
      </c>
      <c r="Z6" s="9">
        <v>85</v>
      </c>
      <c r="AA6" s="10">
        <v>95</v>
      </c>
      <c r="AB6" s="10">
        <v>95</v>
      </c>
      <c r="AC6" s="10">
        <v>95</v>
      </c>
      <c r="AD6" s="11" t="s">
        <v>138</v>
      </c>
      <c r="AE6" s="11" t="s">
        <v>138</v>
      </c>
      <c r="AF6" s="11" t="s">
        <v>138</v>
      </c>
      <c r="AG6" s="11" t="s">
        <v>138</v>
      </c>
      <c r="AH6" s="11" t="s">
        <v>138</v>
      </c>
      <c r="AI6" s="23">
        <f>T6*2+U6*3.5+V6*2.5+W6*2+X6*3+Y6*2.5+Z6*3+AA6*2+AB6*2+AC6*1</f>
        <v>2146.5</v>
      </c>
      <c r="AJ6" s="24">
        <v>23.5</v>
      </c>
      <c r="AK6" s="23">
        <f>AI6/AJ6</f>
        <v>91.340425531914889</v>
      </c>
      <c r="AL6" s="25">
        <f>AI6+N6</f>
        <v>4342</v>
      </c>
      <c r="AM6" s="25">
        <f>AJ6+O6</f>
        <v>48</v>
      </c>
      <c r="AN6" s="25">
        <f>AL6/AM6</f>
        <v>90.458333333333329</v>
      </c>
      <c r="AO6" s="25">
        <v>0</v>
      </c>
      <c r="AP6" s="25">
        <f>AN6+AO6</f>
        <v>90.458333333333329</v>
      </c>
    </row>
    <row r="7" spans="1:42" x14ac:dyDescent="0.15">
      <c r="A7" s="2">
        <v>4</v>
      </c>
      <c r="B7" s="3">
        <v>120909136</v>
      </c>
      <c r="C7" s="4" t="s">
        <v>47</v>
      </c>
      <c r="D7" s="2">
        <v>93</v>
      </c>
      <c r="E7" s="2">
        <v>91</v>
      </c>
      <c r="F7" s="2">
        <v>82</v>
      </c>
      <c r="G7" s="2">
        <v>93</v>
      </c>
      <c r="H7" s="2">
        <v>85</v>
      </c>
      <c r="I7" s="2">
        <v>96</v>
      </c>
      <c r="J7" s="2">
        <v>94</v>
      </c>
      <c r="K7" s="3">
        <v>85</v>
      </c>
      <c r="L7" s="2">
        <v>93</v>
      </c>
      <c r="M7" s="2">
        <v>90</v>
      </c>
      <c r="N7" s="21">
        <f>D7*2.5+E7*3+F7*2+G7*3.5+H7*2+I7*2+J7*2.5+K7*1+L7*3.5+M7*2.5</f>
        <v>2227.5</v>
      </c>
      <c r="O7" s="21">
        <f>2.5+3+2+3.5+2+2+2.5+7</f>
        <v>24.5</v>
      </c>
      <c r="P7" s="22">
        <f>N7/O7</f>
        <v>90.91836734693878</v>
      </c>
      <c r="R7" s="10">
        <v>120909136</v>
      </c>
      <c r="S7" s="11" t="s">
        <v>47</v>
      </c>
      <c r="T7" s="9">
        <v>92</v>
      </c>
      <c r="U7" s="9">
        <v>93</v>
      </c>
      <c r="V7" s="9">
        <v>84</v>
      </c>
      <c r="W7" s="9">
        <v>97</v>
      </c>
      <c r="X7" s="9">
        <v>93</v>
      </c>
      <c r="Y7" s="9">
        <v>79</v>
      </c>
      <c r="Z7" s="9">
        <v>87</v>
      </c>
      <c r="AA7" s="10">
        <v>85</v>
      </c>
      <c r="AB7" s="10">
        <v>95</v>
      </c>
      <c r="AC7" s="10">
        <v>85</v>
      </c>
      <c r="AD7" s="11" t="s">
        <v>138</v>
      </c>
      <c r="AE7" s="11" t="s">
        <v>138</v>
      </c>
      <c r="AF7" s="11" t="s">
        <v>138</v>
      </c>
      <c r="AG7" s="11" t="s">
        <v>138</v>
      </c>
      <c r="AH7" s="11" t="s">
        <v>138</v>
      </c>
      <c r="AI7" s="23">
        <f>T7*2+U7*3.5+V7*2.5+W7*2+X7*3+Y7*2.5+Z7*3+AA7*2+AB7*2+AC7*1</f>
        <v>2096</v>
      </c>
      <c r="AJ7" s="24">
        <v>23.5</v>
      </c>
      <c r="AK7" s="23">
        <f>AI7/AJ7</f>
        <v>89.191489361702125</v>
      </c>
      <c r="AL7" s="25">
        <f>AI7+N7</f>
        <v>4323.5</v>
      </c>
      <c r="AM7" s="25">
        <f>AJ7+O7</f>
        <v>48</v>
      </c>
      <c r="AN7" s="25">
        <f>AL7/AM7</f>
        <v>90.072916666666671</v>
      </c>
      <c r="AO7" s="25">
        <v>0</v>
      </c>
      <c r="AP7" s="25">
        <f>AN7+AO7</f>
        <v>90.072916666666671</v>
      </c>
    </row>
    <row r="8" spans="1:42" x14ac:dyDescent="0.15">
      <c r="A8" s="2">
        <v>5</v>
      </c>
      <c r="B8" s="3">
        <v>120909216</v>
      </c>
      <c r="C8" s="4" t="s">
        <v>66</v>
      </c>
      <c r="D8" s="2">
        <v>87</v>
      </c>
      <c r="E8" s="2">
        <v>87</v>
      </c>
      <c r="F8" s="2">
        <v>85</v>
      </c>
      <c r="G8" s="2">
        <v>91</v>
      </c>
      <c r="H8" s="2">
        <v>86</v>
      </c>
      <c r="I8" s="2">
        <v>77</v>
      </c>
      <c r="J8" s="2">
        <v>89</v>
      </c>
      <c r="K8" s="3">
        <v>85</v>
      </c>
      <c r="L8" s="2">
        <v>95</v>
      </c>
      <c r="M8" s="2">
        <v>82</v>
      </c>
      <c r="N8" s="21">
        <f>D8*2.5+E8*3+F8*2+G8*3.5+H8*2+I8*2+J8*2.5+K8*1+L8*3.5+M8*2.5</f>
        <v>2138</v>
      </c>
      <c r="O8" s="21">
        <f>2.5+3+2+3.5+2+2+2.5+7</f>
        <v>24.5</v>
      </c>
      <c r="P8" s="22">
        <f>N8/O8</f>
        <v>87.265306122448976</v>
      </c>
      <c r="R8" s="10">
        <v>120909216</v>
      </c>
      <c r="S8" s="11" t="s">
        <v>66</v>
      </c>
      <c r="T8" s="9">
        <v>96</v>
      </c>
      <c r="U8" s="9">
        <v>84</v>
      </c>
      <c r="V8" s="9">
        <v>87</v>
      </c>
      <c r="W8" s="9">
        <v>99</v>
      </c>
      <c r="X8" s="9">
        <v>93</v>
      </c>
      <c r="Y8" s="9">
        <v>87</v>
      </c>
      <c r="Z8" s="9">
        <v>91</v>
      </c>
      <c r="AA8" s="10">
        <v>95</v>
      </c>
      <c r="AB8" s="10">
        <v>95</v>
      </c>
      <c r="AC8" s="10">
        <v>95</v>
      </c>
      <c r="AD8" s="11" t="s">
        <v>138</v>
      </c>
      <c r="AE8" s="11" t="s">
        <v>138</v>
      </c>
      <c r="AF8" s="11" t="s">
        <v>138</v>
      </c>
      <c r="AG8" s="11" t="s">
        <v>138</v>
      </c>
      <c r="AH8" s="11" t="s">
        <v>138</v>
      </c>
      <c r="AI8" s="23">
        <f>T8*2+U8*3.5+V8*2.5+W8*2+X8*3+Y8*2.5+Z8*3+AA8*2+AB8*2+AC8*1</f>
        <v>2146</v>
      </c>
      <c r="AJ8" s="24">
        <v>23.5</v>
      </c>
      <c r="AK8" s="23">
        <f>AI8/AJ8</f>
        <v>91.319148936170208</v>
      </c>
      <c r="AL8" s="25">
        <f>AI8+N8</f>
        <v>4284</v>
      </c>
      <c r="AM8" s="25">
        <f>AJ8+O8</f>
        <v>48</v>
      </c>
      <c r="AN8" s="25">
        <f>AL8/AM8</f>
        <v>89.25</v>
      </c>
      <c r="AO8" s="25">
        <v>0.5</v>
      </c>
      <c r="AP8" s="25">
        <f>AN8+AO8</f>
        <v>89.75</v>
      </c>
    </row>
    <row r="9" spans="1:42" x14ac:dyDescent="0.15">
      <c r="A9" s="2">
        <v>6</v>
      </c>
      <c r="B9" s="3">
        <v>120909323</v>
      </c>
      <c r="C9" s="4" t="s">
        <v>108</v>
      </c>
      <c r="D9" s="2">
        <v>93</v>
      </c>
      <c r="E9" s="2">
        <v>84</v>
      </c>
      <c r="F9" s="2">
        <v>88</v>
      </c>
      <c r="G9" s="2">
        <v>90</v>
      </c>
      <c r="H9" s="2">
        <v>79</v>
      </c>
      <c r="I9" s="2">
        <v>95</v>
      </c>
      <c r="J9" s="2">
        <v>87</v>
      </c>
      <c r="K9" s="3">
        <v>95</v>
      </c>
      <c r="L9" s="2">
        <v>96</v>
      </c>
      <c r="M9" s="2">
        <v>86</v>
      </c>
      <c r="N9" s="21">
        <f>D9*2.5+E9*3+F9*2+G9*3.5+H9*2+I9*2+J9*2.5+K9*1+L9*3.5+M9*2.5</f>
        <v>2187</v>
      </c>
      <c r="O9" s="21">
        <f>2.5+3+2+3.5+2+2+2.5+7</f>
        <v>24.5</v>
      </c>
      <c r="P9" s="22">
        <f>N9/O9</f>
        <v>89.265306122448976</v>
      </c>
      <c r="R9" s="10">
        <v>120909323</v>
      </c>
      <c r="S9" s="11" t="s">
        <v>108</v>
      </c>
      <c r="T9" s="9">
        <v>88</v>
      </c>
      <c r="U9" s="9">
        <v>93</v>
      </c>
      <c r="V9" s="9">
        <v>85</v>
      </c>
      <c r="W9" s="9">
        <v>94</v>
      </c>
      <c r="X9" s="9">
        <v>91</v>
      </c>
      <c r="Y9" s="9">
        <v>94</v>
      </c>
      <c r="Z9" s="9">
        <v>84</v>
      </c>
      <c r="AA9" s="10">
        <v>85</v>
      </c>
      <c r="AB9" s="10">
        <v>95</v>
      </c>
      <c r="AC9" s="10">
        <v>85</v>
      </c>
      <c r="AD9" s="11" t="s">
        <v>138</v>
      </c>
      <c r="AE9" s="11" t="s">
        <v>138</v>
      </c>
      <c r="AF9" s="11" t="s">
        <v>138</v>
      </c>
      <c r="AG9" s="11" t="s">
        <v>138</v>
      </c>
      <c r="AH9" s="11" t="s">
        <v>138</v>
      </c>
      <c r="AI9" s="23">
        <f>T9*2+U9*3.5+V9*2.5+W9*2+X9*3+Y9*2.5+Z9*3+AA9*2+AB9*2+AC9*1</f>
        <v>2107</v>
      </c>
      <c r="AJ9" s="24">
        <v>23.5</v>
      </c>
      <c r="AK9" s="23">
        <f>AI9/AJ9</f>
        <v>89.659574468085111</v>
      </c>
      <c r="AL9" s="25">
        <f>AI9+N9</f>
        <v>4294</v>
      </c>
      <c r="AM9" s="25">
        <f>AJ9+O9</f>
        <v>48</v>
      </c>
      <c r="AN9" s="25">
        <f>AL9/AM9</f>
        <v>89.458333333333329</v>
      </c>
      <c r="AO9" s="25">
        <v>0</v>
      </c>
      <c r="AP9" s="25">
        <f>AN9+AO9</f>
        <v>89.458333333333329</v>
      </c>
    </row>
    <row r="10" spans="1:42" x14ac:dyDescent="0.15">
      <c r="A10" s="2">
        <v>7</v>
      </c>
      <c r="B10" s="3">
        <v>120909338</v>
      </c>
      <c r="C10" s="4" t="s">
        <v>117</v>
      </c>
      <c r="D10" s="2">
        <v>88</v>
      </c>
      <c r="E10" s="2">
        <v>96</v>
      </c>
      <c r="F10" s="2">
        <v>72</v>
      </c>
      <c r="G10" s="2">
        <v>89</v>
      </c>
      <c r="H10" s="2">
        <v>85</v>
      </c>
      <c r="I10" s="2">
        <v>94</v>
      </c>
      <c r="J10" s="2">
        <v>91</v>
      </c>
      <c r="K10" s="3">
        <v>85</v>
      </c>
      <c r="L10" s="2">
        <v>98</v>
      </c>
      <c r="M10" s="2">
        <v>93</v>
      </c>
      <c r="N10" s="21">
        <f>D10*2.5+E10*3+F10*2+G10*3.5+H10*2+I10*2+J10*2.5+K10*1+L10*3.5+M10*2.5</f>
        <v>2209.5</v>
      </c>
      <c r="O10" s="21">
        <f>2.5+3+2+3.5+2+2+2.5+7</f>
        <v>24.5</v>
      </c>
      <c r="P10" s="22">
        <f>N10/O10</f>
        <v>90.183673469387756</v>
      </c>
      <c r="R10" s="10">
        <v>120909338</v>
      </c>
      <c r="S10" s="11" t="s">
        <v>117</v>
      </c>
      <c r="T10" s="9">
        <v>93</v>
      </c>
      <c r="U10" s="9">
        <v>87</v>
      </c>
      <c r="V10" s="9">
        <v>80</v>
      </c>
      <c r="W10" s="9">
        <v>94</v>
      </c>
      <c r="X10" s="9">
        <v>92</v>
      </c>
      <c r="Y10" s="9">
        <v>91</v>
      </c>
      <c r="Z10" s="9">
        <v>85</v>
      </c>
      <c r="AA10" s="10">
        <v>85</v>
      </c>
      <c r="AB10" s="10">
        <v>95</v>
      </c>
      <c r="AC10" s="10">
        <v>85</v>
      </c>
      <c r="AD10" s="11" t="s">
        <v>138</v>
      </c>
      <c r="AE10" s="11" t="s">
        <v>138</v>
      </c>
      <c r="AF10" s="11" t="s">
        <v>138</v>
      </c>
      <c r="AG10" s="11" t="s">
        <v>138</v>
      </c>
      <c r="AH10" s="11" t="s">
        <v>138</v>
      </c>
      <c r="AI10" s="23">
        <f>T10*2+U10*3.5+V10*2.5+W10*2+X10*3+Y10*2.5+Z10*3+AA10*2+AB10*2+AC10*1</f>
        <v>2082</v>
      </c>
      <c r="AJ10" s="24">
        <v>23.5</v>
      </c>
      <c r="AK10" s="23">
        <f>AI10/AJ10</f>
        <v>88.59574468085107</v>
      </c>
      <c r="AL10" s="25">
        <f>AI10+N10</f>
        <v>4291.5</v>
      </c>
      <c r="AM10" s="25">
        <f>AJ10+O10</f>
        <v>48</v>
      </c>
      <c r="AN10" s="25">
        <f>AL10/AM10</f>
        <v>89.40625</v>
      </c>
      <c r="AO10" s="25">
        <v>0</v>
      </c>
      <c r="AP10" s="25">
        <f>AN10+AO10</f>
        <v>89.40625</v>
      </c>
    </row>
    <row r="11" spans="1:42" x14ac:dyDescent="0.15">
      <c r="A11" s="2">
        <v>8</v>
      </c>
      <c r="B11" s="3">
        <v>120909204</v>
      </c>
      <c r="C11" s="4" t="s">
        <v>56</v>
      </c>
      <c r="D11" s="2">
        <v>90</v>
      </c>
      <c r="E11" s="2">
        <v>95</v>
      </c>
      <c r="F11" s="2">
        <v>81</v>
      </c>
      <c r="G11" s="2">
        <v>88</v>
      </c>
      <c r="H11" s="2">
        <v>86</v>
      </c>
      <c r="I11" s="2">
        <v>93</v>
      </c>
      <c r="J11" s="2">
        <v>89</v>
      </c>
      <c r="K11" s="3">
        <v>85</v>
      </c>
      <c r="L11" s="2">
        <v>90</v>
      </c>
      <c r="M11" s="2">
        <v>88</v>
      </c>
      <c r="N11" s="21">
        <f>D11*2.5+E11*3+F11*2+G11*3.5+H11*2+I11*2+J11*2.5+K11*1+L11*3.5+M11*2.5</f>
        <v>2180.5</v>
      </c>
      <c r="O11" s="21">
        <f>2.5+3+2+3.5+2+2+2.5+7</f>
        <v>24.5</v>
      </c>
      <c r="P11" s="22">
        <f>N11/O11</f>
        <v>89</v>
      </c>
      <c r="R11" s="10">
        <v>120909204</v>
      </c>
      <c r="S11" s="11" t="s">
        <v>56</v>
      </c>
      <c r="T11" s="9">
        <v>88</v>
      </c>
      <c r="U11" s="9">
        <v>82</v>
      </c>
      <c r="V11" s="9">
        <v>84</v>
      </c>
      <c r="W11" s="9">
        <v>98</v>
      </c>
      <c r="X11" s="9">
        <v>91</v>
      </c>
      <c r="Y11" s="9">
        <v>93</v>
      </c>
      <c r="Z11" s="9">
        <v>83</v>
      </c>
      <c r="AA11" s="10">
        <v>85</v>
      </c>
      <c r="AB11" s="10">
        <v>95</v>
      </c>
      <c r="AC11" s="10">
        <v>75</v>
      </c>
      <c r="AD11" s="11" t="s">
        <v>138</v>
      </c>
      <c r="AE11" s="11" t="s">
        <v>138</v>
      </c>
      <c r="AF11" s="11" t="s">
        <v>138</v>
      </c>
      <c r="AG11" s="11" t="s">
        <v>138</v>
      </c>
      <c r="AH11" s="11" t="s">
        <v>138</v>
      </c>
      <c r="AI11" s="23">
        <f>T11*2+U11*3.5+V11*2.5+W11*2+X11*3+Y11*2.5+Z11*3+AA11*2+AB11*2+AC11*1</f>
        <v>2058.5</v>
      </c>
      <c r="AJ11" s="24">
        <v>23.5</v>
      </c>
      <c r="AK11" s="23">
        <f>AI11/AJ11</f>
        <v>87.59574468085107</v>
      </c>
      <c r="AL11" s="25">
        <f>AI11+N11</f>
        <v>4239</v>
      </c>
      <c r="AM11" s="25">
        <f>AJ11+O11</f>
        <v>48</v>
      </c>
      <c r="AN11" s="25">
        <f>AL11/AM11</f>
        <v>88.3125</v>
      </c>
      <c r="AO11" s="25">
        <v>0.5</v>
      </c>
      <c r="AP11" s="25">
        <f>AN11+AO11</f>
        <v>88.8125</v>
      </c>
    </row>
    <row r="12" spans="1:42" x14ac:dyDescent="0.15">
      <c r="A12" s="2">
        <v>9</v>
      </c>
      <c r="B12" s="3">
        <v>120909223</v>
      </c>
      <c r="C12" s="4" t="s">
        <v>72</v>
      </c>
      <c r="D12" s="2">
        <v>95</v>
      </c>
      <c r="E12" s="2">
        <v>79</v>
      </c>
      <c r="F12" s="2">
        <v>82</v>
      </c>
      <c r="G12" s="2">
        <v>85</v>
      </c>
      <c r="H12" s="2">
        <v>80</v>
      </c>
      <c r="I12" s="2">
        <v>81</v>
      </c>
      <c r="J12" s="2">
        <v>89</v>
      </c>
      <c r="K12" s="3">
        <v>95</v>
      </c>
      <c r="L12" s="2">
        <v>98</v>
      </c>
      <c r="M12" s="2">
        <v>96</v>
      </c>
      <c r="N12" s="21">
        <f>D12*2.5+E12*3+F12*2+G12*3.5+H12*2+I12*2+J12*2.5+K12*1+L12*3.5+M12*2.5</f>
        <v>2158.5</v>
      </c>
      <c r="O12" s="21">
        <f>2.5+3+2+3.5+2+2+2.5+7</f>
        <v>24.5</v>
      </c>
      <c r="P12" s="22">
        <f>N12/O12</f>
        <v>88.102040816326536</v>
      </c>
      <c r="R12" s="10">
        <v>120909223</v>
      </c>
      <c r="S12" s="11" t="s">
        <v>72</v>
      </c>
      <c r="T12" s="9">
        <v>84</v>
      </c>
      <c r="U12" s="9">
        <v>79</v>
      </c>
      <c r="V12" s="9">
        <v>80</v>
      </c>
      <c r="W12" s="9">
        <v>98</v>
      </c>
      <c r="X12" s="9">
        <v>95</v>
      </c>
      <c r="Y12" s="9">
        <v>88</v>
      </c>
      <c r="Z12" s="9">
        <v>92</v>
      </c>
      <c r="AA12" s="10">
        <v>95</v>
      </c>
      <c r="AB12" s="10">
        <v>95</v>
      </c>
      <c r="AC12" s="10">
        <v>95</v>
      </c>
      <c r="AD12" s="11" t="s">
        <v>138</v>
      </c>
      <c r="AE12" s="11" t="s">
        <v>138</v>
      </c>
      <c r="AF12" s="11" t="s">
        <v>138</v>
      </c>
      <c r="AG12" s="11" t="s">
        <v>138</v>
      </c>
      <c r="AH12" s="11" t="s">
        <v>138</v>
      </c>
      <c r="AI12" s="23">
        <f>T12*2+U12*3.5+V12*2.5+W12*2+X12*3+Y12*2.5+Z12*3+AA12*2+AB12*2+AC12*1</f>
        <v>2096.5</v>
      </c>
      <c r="AJ12" s="24">
        <v>23.5</v>
      </c>
      <c r="AK12" s="23">
        <f>AI12/AJ12</f>
        <v>89.212765957446805</v>
      </c>
      <c r="AL12" s="25">
        <f>AI12+N12</f>
        <v>4255</v>
      </c>
      <c r="AM12" s="25">
        <f>AJ12+O12</f>
        <v>48</v>
      </c>
      <c r="AN12" s="25">
        <f>AL12/AM12</f>
        <v>88.645833333333329</v>
      </c>
      <c r="AO12" s="25">
        <v>0</v>
      </c>
      <c r="AP12" s="25">
        <f>AN12+AO12</f>
        <v>88.645833333333329</v>
      </c>
    </row>
    <row r="13" spans="1:42" x14ac:dyDescent="0.15">
      <c r="A13" s="2">
        <v>10</v>
      </c>
      <c r="B13" s="3">
        <v>120909217</v>
      </c>
      <c r="C13" s="4" t="s">
        <v>67</v>
      </c>
      <c r="D13" s="2">
        <v>88</v>
      </c>
      <c r="E13" s="2">
        <v>94</v>
      </c>
      <c r="F13" s="2">
        <v>80</v>
      </c>
      <c r="G13" s="2">
        <v>85</v>
      </c>
      <c r="H13" s="2">
        <v>89</v>
      </c>
      <c r="I13" s="2">
        <v>84</v>
      </c>
      <c r="J13" s="2">
        <v>88</v>
      </c>
      <c r="K13" s="3">
        <v>85</v>
      </c>
      <c r="L13" s="2">
        <v>97</v>
      </c>
      <c r="M13" s="2">
        <v>86</v>
      </c>
      <c r="N13" s="21">
        <f>D13*2.5+E13*3+F13*2+G13*3.5+H13*2+I13*2+J13*2.5+K13*1+L13*3.5+M13*2.5</f>
        <v>2165</v>
      </c>
      <c r="O13" s="21">
        <f>2.5+3+2+3.5+2+2+2.5+7</f>
        <v>24.5</v>
      </c>
      <c r="P13" s="22">
        <f>N13/O13</f>
        <v>88.367346938775512</v>
      </c>
      <c r="R13" s="10">
        <v>120909217</v>
      </c>
      <c r="S13" s="11" t="s">
        <v>67</v>
      </c>
      <c r="T13" s="9">
        <v>95</v>
      </c>
      <c r="U13" s="9">
        <v>78</v>
      </c>
      <c r="V13" s="9">
        <v>83</v>
      </c>
      <c r="W13" s="9">
        <v>99</v>
      </c>
      <c r="X13" s="9">
        <v>86</v>
      </c>
      <c r="Y13" s="9">
        <v>91</v>
      </c>
      <c r="Z13" s="9">
        <v>91</v>
      </c>
      <c r="AA13" s="10">
        <v>85</v>
      </c>
      <c r="AB13" s="10">
        <v>85</v>
      </c>
      <c r="AC13" s="10">
        <v>85</v>
      </c>
      <c r="AD13" s="11" t="s">
        <v>138</v>
      </c>
      <c r="AE13" s="11" t="s">
        <v>138</v>
      </c>
      <c r="AF13" s="11" t="s">
        <v>138</v>
      </c>
      <c r="AG13" s="11" t="s">
        <v>138</v>
      </c>
      <c r="AH13" s="11" t="s">
        <v>138</v>
      </c>
      <c r="AI13" s="23">
        <f>T13*2+U13*3.5+V13*2.5+W13*2+X13*3+Y13*2.5+Z13*3+AA13*2+AB13*2+AC13*1</f>
        <v>2052</v>
      </c>
      <c r="AJ13" s="24">
        <v>23.5</v>
      </c>
      <c r="AK13" s="23">
        <f>AI13/AJ13</f>
        <v>87.319148936170208</v>
      </c>
      <c r="AL13" s="25">
        <f>AI13+N13</f>
        <v>4217</v>
      </c>
      <c r="AM13" s="25">
        <f>AJ13+O13</f>
        <v>48</v>
      </c>
      <c r="AN13" s="25">
        <f>AL13/AM13</f>
        <v>87.854166666666671</v>
      </c>
      <c r="AO13" s="25">
        <v>0.5</v>
      </c>
      <c r="AP13" s="25">
        <f>AN13+AO13</f>
        <v>88.354166666666671</v>
      </c>
    </row>
    <row r="14" spans="1:42" x14ac:dyDescent="0.15">
      <c r="A14" s="2">
        <v>11</v>
      </c>
      <c r="B14" s="3">
        <v>120909219</v>
      </c>
      <c r="C14" s="4" t="s">
        <v>69</v>
      </c>
      <c r="D14" s="2">
        <v>89</v>
      </c>
      <c r="E14" s="2">
        <v>92</v>
      </c>
      <c r="F14" s="2">
        <v>85</v>
      </c>
      <c r="G14" s="2">
        <v>88</v>
      </c>
      <c r="H14" s="2">
        <v>79</v>
      </c>
      <c r="I14" s="2">
        <v>78</v>
      </c>
      <c r="J14" s="2">
        <v>94</v>
      </c>
      <c r="K14" s="3">
        <v>85</v>
      </c>
      <c r="L14" s="2">
        <v>84</v>
      </c>
      <c r="M14" s="2">
        <v>92</v>
      </c>
      <c r="N14" s="21">
        <f>D14*2.5+E14*3+F14*2+G14*3.5+H14*2+I14*2+J14*2.5+K14*1+L14*3.5+M14*2.5</f>
        <v>2134.5</v>
      </c>
      <c r="O14" s="21">
        <f>2.5+3+2+3.5+2+2+2.5+7</f>
        <v>24.5</v>
      </c>
      <c r="P14" s="22">
        <f>N14/O14</f>
        <v>87.122448979591837</v>
      </c>
      <c r="R14" s="10">
        <v>120909219</v>
      </c>
      <c r="S14" s="11" t="s">
        <v>69</v>
      </c>
      <c r="T14" s="9">
        <v>89</v>
      </c>
      <c r="U14" s="9">
        <v>93</v>
      </c>
      <c r="V14" s="9">
        <v>88</v>
      </c>
      <c r="W14" s="9">
        <v>97</v>
      </c>
      <c r="X14" s="9">
        <v>92</v>
      </c>
      <c r="Y14" s="9">
        <v>91</v>
      </c>
      <c r="Z14" s="9">
        <v>78</v>
      </c>
      <c r="AA14" s="10">
        <v>85</v>
      </c>
      <c r="AB14" s="10">
        <v>85</v>
      </c>
      <c r="AC14" s="10">
        <v>85</v>
      </c>
      <c r="AD14" s="11" t="s">
        <v>138</v>
      </c>
      <c r="AE14" s="11" t="s">
        <v>138</v>
      </c>
      <c r="AF14" s="11" t="s">
        <v>138</v>
      </c>
      <c r="AG14" s="11" t="s">
        <v>138</v>
      </c>
      <c r="AH14" s="11" t="s">
        <v>138</v>
      </c>
      <c r="AI14" s="23">
        <f>T14*2+U14*3.5+V14*2.5+W14*2+X14*3+Y14*2.5+Z14*3+AA14*2+AB14*2+AC14*1</f>
        <v>2080</v>
      </c>
      <c r="AJ14" s="24">
        <v>23.5</v>
      </c>
      <c r="AK14" s="23">
        <f>AI14/AJ14</f>
        <v>88.510638297872347</v>
      </c>
      <c r="AL14" s="25">
        <f>AI14+N14</f>
        <v>4214.5</v>
      </c>
      <c r="AM14" s="25">
        <f>AJ14+O14</f>
        <v>48</v>
      </c>
      <c r="AN14" s="25">
        <f>AL14/AM14</f>
        <v>87.802083333333329</v>
      </c>
      <c r="AO14" s="25">
        <v>0</v>
      </c>
      <c r="AP14" s="25">
        <f>AN14+AO14</f>
        <v>87.802083333333329</v>
      </c>
    </row>
    <row r="15" spans="1:42" x14ac:dyDescent="0.15">
      <c r="A15" s="2">
        <v>12</v>
      </c>
      <c r="B15" s="3">
        <v>120909337</v>
      </c>
      <c r="C15" s="4" t="s">
        <v>116</v>
      </c>
      <c r="D15" s="2">
        <v>84</v>
      </c>
      <c r="E15" s="2">
        <v>95</v>
      </c>
      <c r="F15" s="2">
        <v>79</v>
      </c>
      <c r="G15" s="2">
        <v>92</v>
      </c>
      <c r="H15" s="2">
        <v>93</v>
      </c>
      <c r="I15" s="2">
        <v>80</v>
      </c>
      <c r="J15" s="2">
        <v>90</v>
      </c>
      <c r="K15" s="3">
        <v>95</v>
      </c>
      <c r="L15" s="2">
        <v>89</v>
      </c>
      <c r="M15" s="2">
        <v>89</v>
      </c>
      <c r="N15" s="21">
        <f>D15*2.5+E15*3+F15*2+G15*3.5+H15*2+I15*2+J15*2.5+K15*1+L15*3.5+M15*2.5</f>
        <v>2175</v>
      </c>
      <c r="O15" s="21">
        <f>2.5+3+2+3.5+2+2+2.5+7</f>
        <v>24.5</v>
      </c>
      <c r="P15" s="22">
        <f>N15/O15</f>
        <v>88.775510204081627</v>
      </c>
      <c r="R15" s="10">
        <v>120909337</v>
      </c>
      <c r="S15" s="11" t="s">
        <v>116</v>
      </c>
      <c r="T15" s="9">
        <v>83</v>
      </c>
      <c r="U15" s="9">
        <v>85</v>
      </c>
      <c r="V15" s="9">
        <v>67</v>
      </c>
      <c r="W15" s="9">
        <v>96</v>
      </c>
      <c r="X15" s="9">
        <v>87</v>
      </c>
      <c r="Y15" s="9">
        <v>84</v>
      </c>
      <c r="Z15" s="9">
        <v>86</v>
      </c>
      <c r="AA15" s="10">
        <v>95</v>
      </c>
      <c r="AB15" s="10">
        <v>95</v>
      </c>
      <c r="AC15" s="10">
        <v>95</v>
      </c>
      <c r="AD15" s="11" t="s">
        <v>138</v>
      </c>
      <c r="AE15" s="11" t="s">
        <v>138</v>
      </c>
      <c r="AF15" s="11" t="s">
        <v>138</v>
      </c>
      <c r="AG15" s="11" t="s">
        <v>138</v>
      </c>
      <c r="AH15" s="11" t="s">
        <v>138</v>
      </c>
      <c r="AI15" s="23">
        <f>T15*2+U15*3.5+V15*2.5+W15*2+X15*3+Y15*2.5+Z15*3+AA15*2+AB15*2+AC15*1</f>
        <v>2027</v>
      </c>
      <c r="AJ15" s="24">
        <v>23.5</v>
      </c>
      <c r="AK15" s="23">
        <f>AI15/AJ15</f>
        <v>86.255319148936167</v>
      </c>
      <c r="AL15" s="25">
        <f>AI15+N15</f>
        <v>4202</v>
      </c>
      <c r="AM15" s="25">
        <f>AJ15+O15</f>
        <v>48</v>
      </c>
      <c r="AN15" s="25">
        <f>AL15/AM15</f>
        <v>87.541666666666671</v>
      </c>
      <c r="AO15" s="25">
        <v>0</v>
      </c>
      <c r="AP15" s="25">
        <f>AN15+AO15</f>
        <v>87.541666666666671</v>
      </c>
    </row>
    <row r="16" spans="1:42" x14ac:dyDescent="0.15">
      <c r="A16" s="2">
        <v>13</v>
      </c>
      <c r="B16" s="3">
        <v>120909205</v>
      </c>
      <c r="C16" s="4" t="s">
        <v>57</v>
      </c>
      <c r="D16" s="2">
        <v>79</v>
      </c>
      <c r="E16" s="2">
        <v>94</v>
      </c>
      <c r="F16" s="2">
        <v>80</v>
      </c>
      <c r="G16" s="2">
        <v>86</v>
      </c>
      <c r="H16" s="2">
        <v>84</v>
      </c>
      <c r="I16" s="2">
        <v>89</v>
      </c>
      <c r="J16" s="2">
        <v>89</v>
      </c>
      <c r="K16" s="3">
        <v>95</v>
      </c>
      <c r="L16" s="2">
        <v>98</v>
      </c>
      <c r="M16" s="2">
        <v>89</v>
      </c>
      <c r="N16" s="21">
        <f>D16*2.5+E16*3+F16*2+G16*3.5+H16*2+I16*2+J16*2.5+K16*1+L16*3.5+M16*2.5</f>
        <v>2169.5</v>
      </c>
      <c r="O16" s="21">
        <f>2.5+3+2+3.5+2+2+2.5+7</f>
        <v>24.5</v>
      </c>
      <c r="P16" s="22">
        <f>N16/O16</f>
        <v>88.551020408163268</v>
      </c>
      <c r="R16" s="10">
        <v>120909205</v>
      </c>
      <c r="S16" s="11" t="s">
        <v>57</v>
      </c>
      <c r="T16" s="9">
        <v>93</v>
      </c>
      <c r="U16" s="9">
        <v>83</v>
      </c>
      <c r="V16" s="9">
        <v>82</v>
      </c>
      <c r="W16" s="9">
        <v>89</v>
      </c>
      <c r="X16" s="9">
        <v>89</v>
      </c>
      <c r="Y16" s="9">
        <v>85</v>
      </c>
      <c r="Z16" s="9">
        <v>76</v>
      </c>
      <c r="AA16" s="10">
        <v>95</v>
      </c>
      <c r="AB16" s="10">
        <v>95</v>
      </c>
      <c r="AC16" s="10">
        <v>85</v>
      </c>
      <c r="AD16" s="11" t="s">
        <v>138</v>
      </c>
      <c r="AE16" s="11" t="s">
        <v>138</v>
      </c>
      <c r="AF16" s="11" t="s">
        <v>138</v>
      </c>
      <c r="AG16" s="11" t="s">
        <v>138</v>
      </c>
      <c r="AH16" s="11" t="s">
        <v>138</v>
      </c>
      <c r="AI16" s="23">
        <f>T16*2+U16*3.5+V16*2.5+W16*2+X16*3+Y16*2.5+Z16*3+AA16*2+AB16*2+AC16*1</f>
        <v>2032</v>
      </c>
      <c r="AJ16" s="24">
        <v>23.5</v>
      </c>
      <c r="AK16" s="23">
        <f>AI16/AJ16</f>
        <v>86.468085106382972</v>
      </c>
      <c r="AL16" s="25">
        <f>AI16+N16</f>
        <v>4201.5</v>
      </c>
      <c r="AM16" s="25">
        <f>AJ16+O16</f>
        <v>48</v>
      </c>
      <c r="AN16" s="25">
        <f>AL16/AM16</f>
        <v>87.53125</v>
      </c>
      <c r="AO16" s="25">
        <v>0</v>
      </c>
      <c r="AP16" s="25">
        <f>AN16+AO16</f>
        <v>87.53125</v>
      </c>
    </row>
    <row r="17" spans="1:42" x14ac:dyDescent="0.15">
      <c r="A17" s="2">
        <v>14</v>
      </c>
      <c r="B17" s="3">
        <v>120909127</v>
      </c>
      <c r="C17" s="4" t="s">
        <v>39</v>
      </c>
      <c r="D17" s="2">
        <v>90</v>
      </c>
      <c r="E17" s="2">
        <v>94</v>
      </c>
      <c r="F17" s="2">
        <v>92</v>
      </c>
      <c r="G17" s="2">
        <v>85</v>
      </c>
      <c r="H17" s="2">
        <v>83</v>
      </c>
      <c r="I17" s="2">
        <v>85</v>
      </c>
      <c r="J17" s="2">
        <v>89</v>
      </c>
      <c r="K17" s="3">
        <v>85</v>
      </c>
      <c r="L17" s="2">
        <v>93</v>
      </c>
      <c r="M17" s="2">
        <v>87</v>
      </c>
      <c r="N17" s="21">
        <f>D17*2.5+E17*3+F17*2+G17*3.5+H17*2+I17*2+J17*2.5+K17*1+L17*3.5+M17*2.5</f>
        <v>2175</v>
      </c>
      <c r="O17" s="21">
        <f>2.5+3+2+3.5+2+2+2.5+7</f>
        <v>24.5</v>
      </c>
      <c r="P17" s="22">
        <f>N17/O17</f>
        <v>88.775510204081627</v>
      </c>
      <c r="R17" s="10">
        <v>120909127</v>
      </c>
      <c r="S17" s="11" t="s">
        <v>39</v>
      </c>
      <c r="T17" s="9">
        <v>88</v>
      </c>
      <c r="U17" s="9">
        <v>87</v>
      </c>
      <c r="V17" s="9">
        <v>79</v>
      </c>
      <c r="W17" s="9">
        <v>98</v>
      </c>
      <c r="X17" s="9">
        <v>84</v>
      </c>
      <c r="Y17" s="9">
        <v>91</v>
      </c>
      <c r="Z17" s="9">
        <v>79</v>
      </c>
      <c r="AA17" s="10">
        <v>85</v>
      </c>
      <c r="AB17" s="10">
        <v>85</v>
      </c>
      <c r="AC17" s="9">
        <v>92</v>
      </c>
      <c r="AD17" s="11" t="s">
        <v>138</v>
      </c>
      <c r="AE17" s="11" t="s">
        <v>138</v>
      </c>
      <c r="AF17" s="11" t="s">
        <v>138</v>
      </c>
      <c r="AG17" s="11" t="s">
        <v>138</v>
      </c>
      <c r="AH17" s="11" t="s">
        <v>138</v>
      </c>
      <c r="AI17" s="23">
        <f>T17*2+U17*3.5+V17*2.5+W17*2+X17*3+Y17*2.5+Z17*3+AA17*2+AB17*2+AC17*1</f>
        <v>2022.5</v>
      </c>
      <c r="AJ17" s="24">
        <v>23.5</v>
      </c>
      <c r="AK17" s="23">
        <f>AI17/AJ17</f>
        <v>86.063829787234042</v>
      </c>
      <c r="AL17" s="25">
        <f>AI17+N17</f>
        <v>4197.5</v>
      </c>
      <c r="AM17" s="25">
        <f>AJ17+O17</f>
        <v>48</v>
      </c>
      <c r="AN17" s="25">
        <f>AL17/AM17</f>
        <v>87.447916666666671</v>
      </c>
      <c r="AO17" s="25">
        <v>0</v>
      </c>
      <c r="AP17" s="25">
        <f>AN17+AO17</f>
        <v>87.447916666666671</v>
      </c>
    </row>
    <row r="18" spans="1:42" x14ac:dyDescent="0.15">
      <c r="A18" s="2">
        <v>15</v>
      </c>
      <c r="B18" s="3">
        <v>120909236</v>
      </c>
      <c r="C18" s="4" t="s">
        <v>47</v>
      </c>
      <c r="D18" s="2">
        <v>86</v>
      </c>
      <c r="E18" s="2">
        <v>95</v>
      </c>
      <c r="F18" s="2">
        <v>84</v>
      </c>
      <c r="G18" s="2">
        <v>90</v>
      </c>
      <c r="H18" s="2">
        <v>82</v>
      </c>
      <c r="I18" s="2">
        <v>79</v>
      </c>
      <c r="J18" s="2">
        <v>87</v>
      </c>
      <c r="K18" s="3">
        <v>85</v>
      </c>
      <c r="L18" s="2">
        <v>95</v>
      </c>
      <c r="M18" s="2">
        <v>86</v>
      </c>
      <c r="N18" s="21">
        <f>D18*2.5+E18*3+F18*2+G18*3.5+H18*2+I18*2+J18*2.5+K18*1+L18*3.5+M18*2.5</f>
        <v>2155</v>
      </c>
      <c r="O18" s="21">
        <f>2.5+3+2+3.5+2+2+2.5+7</f>
        <v>24.5</v>
      </c>
      <c r="P18" s="22">
        <f>N18/O18</f>
        <v>87.959183673469383</v>
      </c>
      <c r="R18" s="10">
        <v>120909236</v>
      </c>
      <c r="S18" s="11" t="s">
        <v>47</v>
      </c>
      <c r="T18" s="9">
        <v>89</v>
      </c>
      <c r="U18" s="9">
        <v>80</v>
      </c>
      <c r="V18" s="9">
        <v>90</v>
      </c>
      <c r="W18" s="9">
        <v>99</v>
      </c>
      <c r="X18" s="9">
        <v>79</v>
      </c>
      <c r="Y18" s="9">
        <v>91</v>
      </c>
      <c r="Z18" s="9">
        <v>86</v>
      </c>
      <c r="AA18" s="10">
        <v>85</v>
      </c>
      <c r="AB18" s="10">
        <v>85</v>
      </c>
      <c r="AC18" s="10">
        <v>85</v>
      </c>
      <c r="AD18" s="11" t="s">
        <v>138</v>
      </c>
      <c r="AE18" s="9">
        <v>91</v>
      </c>
      <c r="AF18" s="11" t="s">
        <v>138</v>
      </c>
      <c r="AG18" s="11" t="s">
        <v>138</v>
      </c>
      <c r="AH18" s="11" t="s">
        <v>138</v>
      </c>
      <c r="AI18" s="23">
        <f>T18*2+U18*3.5+V18*2.5+W18*2+X18*3+Y18*2.5+Z18*3+AA18*2+AB18*2+AC18*1+AE18*1.5</f>
        <v>2165</v>
      </c>
      <c r="AJ18" s="24">
        <v>25</v>
      </c>
      <c r="AK18" s="23">
        <f>AI18/AJ18</f>
        <v>86.6</v>
      </c>
      <c r="AL18" s="25">
        <f>AI18+N18</f>
        <v>4320</v>
      </c>
      <c r="AM18" s="25">
        <f>AJ18+O18</f>
        <v>49.5</v>
      </c>
      <c r="AN18" s="25">
        <f>AL18/AM18</f>
        <v>87.272727272727266</v>
      </c>
      <c r="AO18" s="25">
        <v>0</v>
      </c>
      <c r="AP18" s="25">
        <f>AN18+AO18</f>
        <v>87.272727272727266</v>
      </c>
    </row>
    <row r="19" spans="1:42" x14ac:dyDescent="0.15">
      <c r="A19" s="2">
        <v>16</v>
      </c>
      <c r="B19" s="3">
        <v>120909305</v>
      </c>
      <c r="C19" s="4" t="s">
        <v>91</v>
      </c>
      <c r="D19" s="2">
        <v>89</v>
      </c>
      <c r="E19" s="2">
        <v>91</v>
      </c>
      <c r="F19" s="2">
        <v>79</v>
      </c>
      <c r="G19" s="2">
        <v>93</v>
      </c>
      <c r="H19" s="2">
        <v>81</v>
      </c>
      <c r="I19" s="2">
        <v>87</v>
      </c>
      <c r="J19" s="2">
        <v>88</v>
      </c>
      <c r="K19" s="3">
        <v>85</v>
      </c>
      <c r="L19" s="2">
        <v>89</v>
      </c>
      <c r="M19" s="2">
        <v>87</v>
      </c>
      <c r="N19" s="21">
        <f>D19*2.5+E19*3+F19*2+G19*3.5+H19*2+I19*2+J19*2.5+K19*1+L19*3.5+M19*2.5</f>
        <v>2149</v>
      </c>
      <c r="O19" s="21">
        <f>2.5+3+2+3.5+2+2+2.5+7</f>
        <v>24.5</v>
      </c>
      <c r="P19" s="22">
        <f>N19/O19</f>
        <v>87.714285714285708</v>
      </c>
      <c r="R19" s="10">
        <v>120909305</v>
      </c>
      <c r="S19" s="11" t="s">
        <v>91</v>
      </c>
      <c r="T19" s="9">
        <v>84</v>
      </c>
      <c r="U19" s="9">
        <v>80</v>
      </c>
      <c r="V19" s="9">
        <v>82</v>
      </c>
      <c r="W19" s="9">
        <v>99</v>
      </c>
      <c r="X19" s="9">
        <v>93</v>
      </c>
      <c r="Y19" s="9">
        <v>88</v>
      </c>
      <c r="Z19" s="9">
        <v>77</v>
      </c>
      <c r="AA19" s="10">
        <v>85</v>
      </c>
      <c r="AB19" s="10">
        <v>95</v>
      </c>
      <c r="AC19" s="10">
        <v>95</v>
      </c>
      <c r="AD19" s="11" t="s">
        <v>138</v>
      </c>
      <c r="AE19" s="11" t="s">
        <v>138</v>
      </c>
      <c r="AF19" s="11" t="s">
        <v>138</v>
      </c>
      <c r="AG19" s="11" t="s">
        <v>138</v>
      </c>
      <c r="AH19" s="11" t="s">
        <v>138</v>
      </c>
      <c r="AI19" s="23">
        <f>T19*2+U19*3.5+V19*2.5+W19*2+X19*3+Y19*2.5+Z19*3+AA19*2+AB19*2+AC19*1</f>
        <v>2036</v>
      </c>
      <c r="AJ19" s="24">
        <v>23.5</v>
      </c>
      <c r="AK19" s="23">
        <f>AI19/AJ19</f>
        <v>86.638297872340431</v>
      </c>
      <c r="AL19" s="25">
        <f>AI19+N19</f>
        <v>4185</v>
      </c>
      <c r="AM19" s="25">
        <f>AJ19+O19</f>
        <v>48</v>
      </c>
      <c r="AN19" s="25">
        <f>AL19/AM19</f>
        <v>87.1875</v>
      </c>
      <c r="AO19" s="25">
        <v>0</v>
      </c>
      <c r="AP19" s="25">
        <f>AN19+AO19</f>
        <v>87.1875</v>
      </c>
    </row>
    <row r="20" spans="1:42" x14ac:dyDescent="0.15">
      <c r="A20" s="2">
        <v>17</v>
      </c>
      <c r="B20" s="3">
        <v>120909135</v>
      </c>
      <c r="C20" s="4" t="s">
        <v>46</v>
      </c>
      <c r="D20" s="2">
        <v>82</v>
      </c>
      <c r="E20" s="2">
        <v>83</v>
      </c>
      <c r="F20" s="2">
        <v>79</v>
      </c>
      <c r="G20" s="2">
        <v>91</v>
      </c>
      <c r="H20" s="2">
        <v>66</v>
      </c>
      <c r="I20" s="2">
        <v>82</v>
      </c>
      <c r="J20" s="2">
        <v>88</v>
      </c>
      <c r="K20" s="3">
        <v>85</v>
      </c>
      <c r="L20" s="2">
        <v>95</v>
      </c>
      <c r="M20" s="2">
        <v>89</v>
      </c>
      <c r="N20" s="21">
        <f>D20*2.5+E20*3+F20*2+G20*3.5+H20*2+I20*2+J20*2.5+K20*1+L20*3.5+M20*2.5</f>
        <v>2086.5</v>
      </c>
      <c r="O20" s="21">
        <f>2.5+3+2+3.5+2+2+2.5+7</f>
        <v>24.5</v>
      </c>
      <c r="P20" s="22">
        <f>N20/O20</f>
        <v>85.163265306122454</v>
      </c>
      <c r="R20" s="10">
        <v>120909135</v>
      </c>
      <c r="S20" s="11" t="s">
        <v>46</v>
      </c>
      <c r="T20" s="9">
        <v>87</v>
      </c>
      <c r="U20" s="9">
        <v>86</v>
      </c>
      <c r="V20" s="9">
        <v>81</v>
      </c>
      <c r="W20" s="9">
        <v>98</v>
      </c>
      <c r="X20" s="9">
        <v>91</v>
      </c>
      <c r="Y20" s="9">
        <v>93</v>
      </c>
      <c r="Z20" s="9">
        <v>78</v>
      </c>
      <c r="AA20" s="10">
        <v>95</v>
      </c>
      <c r="AB20" s="10">
        <v>95</v>
      </c>
      <c r="AC20" s="10">
        <v>95</v>
      </c>
      <c r="AD20" s="11" t="s">
        <v>138</v>
      </c>
      <c r="AE20" s="11" t="s">
        <v>138</v>
      </c>
      <c r="AF20" s="11" t="s">
        <v>138</v>
      </c>
      <c r="AG20" s="11" t="s">
        <v>138</v>
      </c>
      <c r="AH20" s="11" t="s">
        <v>138</v>
      </c>
      <c r="AI20" s="23">
        <f>T20*2+U20*3.5+V20*2.5+W20*2+X20*3+Y20*2.5+Z20*3+AA20*2+AB20*2+AC20*1</f>
        <v>2088</v>
      </c>
      <c r="AJ20" s="24">
        <v>23.5</v>
      </c>
      <c r="AK20" s="23">
        <f>AI20/AJ20</f>
        <v>88.851063829787236</v>
      </c>
      <c r="AL20" s="25">
        <f>AI20+N20</f>
        <v>4174.5</v>
      </c>
      <c r="AM20" s="25">
        <f>AJ20+O20</f>
        <v>48</v>
      </c>
      <c r="AN20" s="25">
        <f>AL20/AM20</f>
        <v>86.96875</v>
      </c>
      <c r="AO20" s="25">
        <v>0</v>
      </c>
      <c r="AP20" s="25">
        <f>AN20+AO20</f>
        <v>86.96875</v>
      </c>
    </row>
    <row r="21" spans="1:42" x14ac:dyDescent="0.15">
      <c r="A21" s="2">
        <v>18</v>
      </c>
      <c r="B21" s="3">
        <v>120909233</v>
      </c>
      <c r="C21" s="4" t="s">
        <v>82</v>
      </c>
      <c r="D21" s="2">
        <v>82</v>
      </c>
      <c r="E21" s="2">
        <v>86</v>
      </c>
      <c r="F21" s="2">
        <v>84</v>
      </c>
      <c r="G21" s="2">
        <v>92</v>
      </c>
      <c r="H21" s="2">
        <v>81</v>
      </c>
      <c r="I21" s="2">
        <v>74</v>
      </c>
      <c r="J21" s="2">
        <v>88</v>
      </c>
      <c r="K21" s="3">
        <v>85</v>
      </c>
      <c r="L21" s="2">
        <v>98</v>
      </c>
      <c r="M21" s="2">
        <v>82</v>
      </c>
      <c r="N21" s="21">
        <f>D21*2.5+E21*3+F21*2+G21*3.5+H21*2+I21*2+J21*2.5+K21*1+L21*3.5+M21*2.5</f>
        <v>2116</v>
      </c>
      <c r="O21" s="21">
        <f>2.5+3+2+3.5+2+2+2.5+7</f>
        <v>24.5</v>
      </c>
      <c r="P21" s="22">
        <f>N21/O21</f>
        <v>86.367346938775512</v>
      </c>
      <c r="R21" s="10">
        <v>120909233</v>
      </c>
      <c r="S21" s="11" t="s">
        <v>82</v>
      </c>
      <c r="T21" s="9">
        <v>95</v>
      </c>
      <c r="U21" s="9">
        <v>88</v>
      </c>
      <c r="V21" s="9">
        <v>85</v>
      </c>
      <c r="W21" s="9">
        <v>95</v>
      </c>
      <c r="X21" s="9">
        <v>79</v>
      </c>
      <c r="Y21" s="9">
        <v>84</v>
      </c>
      <c r="Z21" s="9">
        <v>85</v>
      </c>
      <c r="AA21" s="10">
        <v>85</v>
      </c>
      <c r="AB21" s="10">
        <v>85</v>
      </c>
      <c r="AC21" s="10">
        <v>85</v>
      </c>
      <c r="AD21" s="11" t="s">
        <v>138</v>
      </c>
      <c r="AE21" s="9">
        <v>88</v>
      </c>
      <c r="AF21" s="11" t="s">
        <v>138</v>
      </c>
      <c r="AG21" s="11" t="s">
        <v>138</v>
      </c>
      <c r="AH21" s="11" t="s">
        <v>138</v>
      </c>
      <c r="AI21" s="23">
        <f>T21*2+U21*3.5+V21*2.5+W21*2+X21*3+Y21*2.5+Z21*3+AA21*2+AB21*2+AC21*1+AE21*1.5</f>
        <v>2159.5</v>
      </c>
      <c r="AJ21" s="24">
        <v>25</v>
      </c>
      <c r="AK21" s="23">
        <f>AI21/AJ21</f>
        <v>86.38</v>
      </c>
      <c r="AL21" s="25">
        <f>AI21+N21</f>
        <v>4275.5</v>
      </c>
      <c r="AM21" s="25">
        <f>AJ21+O21</f>
        <v>49.5</v>
      </c>
      <c r="AN21" s="25">
        <f>AL21/AM21</f>
        <v>86.37373737373737</v>
      </c>
      <c r="AO21" s="25">
        <v>0.5</v>
      </c>
      <c r="AP21" s="25">
        <f>AN21+AO21</f>
        <v>86.87373737373737</v>
      </c>
    </row>
    <row r="22" spans="1:42" x14ac:dyDescent="0.15">
      <c r="A22" s="2">
        <v>19</v>
      </c>
      <c r="B22" s="3">
        <v>120909326</v>
      </c>
      <c r="C22" s="4" t="s">
        <v>110</v>
      </c>
      <c r="D22" s="2">
        <v>88</v>
      </c>
      <c r="E22" s="2">
        <v>77</v>
      </c>
      <c r="F22" s="2">
        <v>80</v>
      </c>
      <c r="G22" s="2">
        <v>87</v>
      </c>
      <c r="H22" s="2">
        <v>63</v>
      </c>
      <c r="I22" s="2">
        <v>83</v>
      </c>
      <c r="J22" s="2">
        <v>89</v>
      </c>
      <c r="K22" s="3">
        <v>85</v>
      </c>
      <c r="L22" s="2">
        <v>95</v>
      </c>
      <c r="M22" s="2">
        <v>87</v>
      </c>
      <c r="N22" s="21">
        <f>D22*2.5+E22*3+F22*2+G22*3.5+H22*2+I22*2+J22*2.5+K22*1+L22*3.5+M22*2.5</f>
        <v>2065</v>
      </c>
      <c r="O22" s="21">
        <f>2.5+3+2+3.5+2+2+2.5+7</f>
        <v>24.5</v>
      </c>
      <c r="P22" s="22">
        <f>N22/O22</f>
        <v>84.285714285714292</v>
      </c>
      <c r="R22" s="10">
        <v>120909326</v>
      </c>
      <c r="S22" s="11" t="s">
        <v>110</v>
      </c>
      <c r="T22" s="9">
        <v>90</v>
      </c>
      <c r="U22" s="9">
        <v>82</v>
      </c>
      <c r="V22" s="9">
        <v>84</v>
      </c>
      <c r="W22" s="9">
        <v>92</v>
      </c>
      <c r="X22" s="9">
        <v>90</v>
      </c>
      <c r="Y22" s="9">
        <v>95</v>
      </c>
      <c r="Z22" s="9">
        <v>89</v>
      </c>
      <c r="AA22" s="10">
        <v>85</v>
      </c>
      <c r="AB22" s="10">
        <v>95</v>
      </c>
      <c r="AC22" s="10">
        <v>95</v>
      </c>
      <c r="AD22" s="11" t="s">
        <v>138</v>
      </c>
      <c r="AE22" s="11" t="s">
        <v>138</v>
      </c>
      <c r="AF22" s="11" t="s">
        <v>138</v>
      </c>
      <c r="AG22" s="11" t="s">
        <v>138</v>
      </c>
      <c r="AH22" s="11" t="s">
        <v>138</v>
      </c>
      <c r="AI22" s="23">
        <f>T22*2+U22*3.5+V22*2.5+W22*2+X22*3+Y22*2.5+Z22*3+AA22*2+AB22*2+AC22*1</f>
        <v>2090.5</v>
      </c>
      <c r="AJ22" s="24">
        <v>23.5</v>
      </c>
      <c r="AK22" s="23">
        <f>AI22/AJ22</f>
        <v>88.957446808510639</v>
      </c>
      <c r="AL22" s="25">
        <f>AI22+N22</f>
        <v>4155.5</v>
      </c>
      <c r="AM22" s="25">
        <f>AJ22+O22</f>
        <v>48</v>
      </c>
      <c r="AN22" s="25">
        <f>AL22/AM22</f>
        <v>86.572916666666671</v>
      </c>
      <c r="AO22" s="25">
        <v>0</v>
      </c>
      <c r="AP22" s="25">
        <f>AN22+AO22</f>
        <v>86.572916666666671</v>
      </c>
    </row>
    <row r="23" spans="1:42" x14ac:dyDescent="0.15">
      <c r="A23" s="2">
        <v>20</v>
      </c>
      <c r="B23" s="3">
        <v>120909209</v>
      </c>
      <c r="C23" s="4" t="s">
        <v>61</v>
      </c>
      <c r="D23" s="2">
        <v>79</v>
      </c>
      <c r="E23" s="2">
        <v>94</v>
      </c>
      <c r="F23" s="2">
        <v>81</v>
      </c>
      <c r="G23" s="2">
        <v>92</v>
      </c>
      <c r="H23" s="2">
        <v>78</v>
      </c>
      <c r="I23" s="2">
        <v>83</v>
      </c>
      <c r="J23" s="2">
        <v>87</v>
      </c>
      <c r="K23" s="3">
        <v>85</v>
      </c>
      <c r="L23" s="2">
        <v>97</v>
      </c>
      <c r="M23" s="2">
        <v>92</v>
      </c>
      <c r="N23" s="21">
        <f>D23*2.5+E23*3+F23*2+G23*3.5+H23*2+I23*2+J23*2.5+K23*1+L23*3.5+M23*2.5</f>
        <v>2157.5</v>
      </c>
      <c r="O23" s="21">
        <f>2.5+3+2+3.5+2+2+2.5+7</f>
        <v>24.5</v>
      </c>
      <c r="P23" s="22">
        <f>N23/O23</f>
        <v>88.061224489795919</v>
      </c>
      <c r="R23" s="10">
        <v>120909209</v>
      </c>
      <c r="S23" s="11" t="s">
        <v>61</v>
      </c>
      <c r="T23" s="9">
        <v>94</v>
      </c>
      <c r="U23" s="9">
        <v>86</v>
      </c>
      <c r="V23" s="9">
        <v>76</v>
      </c>
      <c r="W23" s="9">
        <v>98</v>
      </c>
      <c r="X23" s="9">
        <v>67</v>
      </c>
      <c r="Y23" s="9">
        <v>94</v>
      </c>
      <c r="Z23" s="9">
        <v>84</v>
      </c>
      <c r="AA23" s="10">
        <v>85</v>
      </c>
      <c r="AB23" s="10">
        <v>85</v>
      </c>
      <c r="AC23" s="10">
        <v>95</v>
      </c>
      <c r="AD23" s="11" t="s">
        <v>138</v>
      </c>
      <c r="AE23" s="11" t="s">
        <v>138</v>
      </c>
      <c r="AF23" s="11" t="s">
        <v>138</v>
      </c>
      <c r="AG23" s="11" t="s">
        <v>138</v>
      </c>
      <c r="AH23" s="11" t="s">
        <v>138</v>
      </c>
      <c r="AI23" s="23">
        <f>T23*2+U23*3.5+V23*2.5+W23*2+X23*3+Y23*2.5+Z23*3+AA23*2+AB23*2+AC23*1</f>
        <v>1998</v>
      </c>
      <c r="AJ23" s="24">
        <v>23.5</v>
      </c>
      <c r="AK23" s="23">
        <f>AI23/AJ23</f>
        <v>85.021276595744681</v>
      </c>
      <c r="AL23" s="25">
        <f>AI23+N23</f>
        <v>4155.5</v>
      </c>
      <c r="AM23" s="25">
        <f>AJ23+O23</f>
        <v>48</v>
      </c>
      <c r="AN23" s="25">
        <f>AL23/AM23</f>
        <v>86.572916666666671</v>
      </c>
      <c r="AO23" s="25">
        <v>0</v>
      </c>
      <c r="AP23" s="25">
        <f>AN23+AO23</f>
        <v>86.572916666666671</v>
      </c>
    </row>
    <row r="24" spans="1:42" x14ac:dyDescent="0.15">
      <c r="A24" s="2">
        <v>21</v>
      </c>
      <c r="B24" s="3">
        <v>120909207</v>
      </c>
      <c r="C24" s="4" t="s">
        <v>59</v>
      </c>
      <c r="D24" s="2">
        <v>78</v>
      </c>
      <c r="E24" s="2">
        <v>85</v>
      </c>
      <c r="F24" s="2">
        <v>85</v>
      </c>
      <c r="G24" s="2">
        <v>83</v>
      </c>
      <c r="H24" s="2">
        <v>79</v>
      </c>
      <c r="I24" s="2">
        <v>70</v>
      </c>
      <c r="J24" s="2">
        <v>94</v>
      </c>
      <c r="K24" s="3">
        <v>85</v>
      </c>
      <c r="L24" s="2">
        <v>98</v>
      </c>
      <c r="M24" s="2">
        <v>93</v>
      </c>
      <c r="N24" s="21">
        <f>D24*2.5+E24*3+F24*2+G24*3.5+H24*2+I24*2+J24*2.5+K24*1+L24*3.5+M24*2.5</f>
        <v>2104</v>
      </c>
      <c r="O24" s="21">
        <f>2.5+3+2+3.5+2+2+2.5+7</f>
        <v>24.5</v>
      </c>
      <c r="P24" s="22">
        <f>N24/O24</f>
        <v>85.877551020408163</v>
      </c>
      <c r="R24" s="10">
        <v>120909207</v>
      </c>
      <c r="S24" s="11" t="s">
        <v>59</v>
      </c>
      <c r="T24" s="9">
        <v>95</v>
      </c>
      <c r="U24" s="9">
        <v>74</v>
      </c>
      <c r="V24" s="9">
        <v>85</v>
      </c>
      <c r="W24" s="9">
        <v>99</v>
      </c>
      <c r="X24" s="9">
        <v>77</v>
      </c>
      <c r="Y24" s="9">
        <v>93</v>
      </c>
      <c r="Z24" s="9">
        <v>83</v>
      </c>
      <c r="AA24" s="10">
        <v>95</v>
      </c>
      <c r="AB24" s="10">
        <v>95</v>
      </c>
      <c r="AC24" s="10">
        <v>95</v>
      </c>
      <c r="AD24" s="11" t="s">
        <v>138</v>
      </c>
      <c r="AE24" s="11" t="s">
        <v>138</v>
      </c>
      <c r="AF24" s="11" t="s">
        <v>138</v>
      </c>
      <c r="AG24" s="11" t="s">
        <v>138</v>
      </c>
      <c r="AH24" s="11" t="s">
        <v>138</v>
      </c>
      <c r="AI24" s="23">
        <f>T24*2+U24*3.5+V24*2.5+W24*2+X24*3+Y24*2.5+Z24*3+AA24*2+AB24*2+AC24*1</f>
        <v>2047</v>
      </c>
      <c r="AJ24" s="24">
        <v>23.5</v>
      </c>
      <c r="AK24" s="23">
        <f>AI24/AJ24</f>
        <v>87.106382978723403</v>
      </c>
      <c r="AL24" s="25">
        <f>AI24+N24</f>
        <v>4151</v>
      </c>
      <c r="AM24" s="25">
        <f>AJ24+O24</f>
        <v>48</v>
      </c>
      <c r="AN24" s="25">
        <f>AL24/AM24</f>
        <v>86.479166666666671</v>
      </c>
      <c r="AO24" s="25">
        <v>0</v>
      </c>
      <c r="AP24" s="25">
        <f>AN24+AO24</f>
        <v>86.479166666666671</v>
      </c>
    </row>
    <row r="25" spans="1:42" x14ac:dyDescent="0.15">
      <c r="A25" s="2">
        <v>22</v>
      </c>
      <c r="B25" s="3">
        <v>120909202</v>
      </c>
      <c r="C25" s="4" t="s">
        <v>54</v>
      </c>
      <c r="D25" s="2">
        <v>86</v>
      </c>
      <c r="E25" s="2">
        <v>78</v>
      </c>
      <c r="F25" s="2">
        <v>82</v>
      </c>
      <c r="G25" s="2">
        <v>90</v>
      </c>
      <c r="H25" s="2">
        <v>87</v>
      </c>
      <c r="I25" s="2">
        <v>80</v>
      </c>
      <c r="J25" s="2">
        <v>89</v>
      </c>
      <c r="K25" s="3">
        <v>85</v>
      </c>
      <c r="L25" s="2">
        <v>89</v>
      </c>
      <c r="M25" s="2">
        <v>82</v>
      </c>
      <c r="N25" s="21">
        <f>D25*2.5+E25*3+F25*2+G25*3.5+H25*2+I25*2+J25*2.5+K25*1+L25*3.5+M25*2.5</f>
        <v>2086</v>
      </c>
      <c r="O25" s="21">
        <f>2.5+3+2+3.5+2+2+2.5+7</f>
        <v>24.5</v>
      </c>
      <c r="P25" s="22">
        <f>N25/O25</f>
        <v>85.142857142857139</v>
      </c>
      <c r="R25" s="10">
        <v>120909202</v>
      </c>
      <c r="S25" s="11" t="s">
        <v>54</v>
      </c>
      <c r="T25" s="9">
        <v>89</v>
      </c>
      <c r="U25" s="9">
        <v>93</v>
      </c>
      <c r="V25" s="9">
        <v>80</v>
      </c>
      <c r="W25" s="9">
        <v>97</v>
      </c>
      <c r="X25" s="9">
        <v>85</v>
      </c>
      <c r="Y25" s="9">
        <v>81</v>
      </c>
      <c r="Z25" s="9">
        <v>75</v>
      </c>
      <c r="AA25" s="10">
        <v>95</v>
      </c>
      <c r="AB25" s="10">
        <v>95</v>
      </c>
      <c r="AC25" s="10">
        <v>95</v>
      </c>
      <c r="AD25" s="11" t="s">
        <v>138</v>
      </c>
      <c r="AE25" s="11" t="s">
        <v>138</v>
      </c>
      <c r="AF25" s="11" t="s">
        <v>138</v>
      </c>
      <c r="AG25" s="11" t="s">
        <v>138</v>
      </c>
      <c r="AH25" s="11" t="s">
        <v>138</v>
      </c>
      <c r="AI25" s="23">
        <f>T25*2+U25*3.5+V25*2.5+W25*2+X25*3+Y25*2.5+Z25*3+AA25*2+AB25*2+AC25*1</f>
        <v>2055</v>
      </c>
      <c r="AJ25" s="24">
        <v>23.5</v>
      </c>
      <c r="AK25" s="23">
        <f>AI25/AJ25</f>
        <v>87.446808510638292</v>
      </c>
      <c r="AL25" s="25">
        <f>AI25+N25</f>
        <v>4141</v>
      </c>
      <c r="AM25" s="25">
        <f>AJ25+O25</f>
        <v>48</v>
      </c>
      <c r="AN25" s="25">
        <f>AL25/AM25</f>
        <v>86.270833333333329</v>
      </c>
      <c r="AO25" s="25">
        <v>0</v>
      </c>
      <c r="AP25" s="25">
        <f>AN25+AO25</f>
        <v>86.270833333333329</v>
      </c>
    </row>
    <row r="26" spans="1:42" x14ac:dyDescent="0.15">
      <c r="A26" s="2">
        <v>23</v>
      </c>
      <c r="B26" s="3">
        <v>120909333</v>
      </c>
      <c r="C26" s="4" t="s">
        <v>114</v>
      </c>
      <c r="D26" s="2">
        <v>93</v>
      </c>
      <c r="E26" s="2">
        <v>93</v>
      </c>
      <c r="F26" s="2">
        <v>80</v>
      </c>
      <c r="G26" s="2">
        <v>91</v>
      </c>
      <c r="H26" s="2">
        <v>85</v>
      </c>
      <c r="I26" s="2">
        <v>77</v>
      </c>
      <c r="J26" s="2">
        <v>89</v>
      </c>
      <c r="K26" s="3">
        <v>85</v>
      </c>
      <c r="L26" s="2">
        <v>97</v>
      </c>
      <c r="M26" s="2">
        <v>78</v>
      </c>
      <c r="N26" s="21">
        <f>D26*2.5+E26*3+F26*2+G26*3.5+H26*2+I26*2+J26*2.5+K26*1+L26*3.5+M26*2.5</f>
        <v>2156</v>
      </c>
      <c r="O26" s="21">
        <f>2.5+3+2+3.5+2+2+2.5+7</f>
        <v>24.5</v>
      </c>
      <c r="P26" s="22">
        <f>N26/O26</f>
        <v>88</v>
      </c>
      <c r="R26" s="10">
        <v>120909333</v>
      </c>
      <c r="S26" s="11" t="s">
        <v>114</v>
      </c>
      <c r="T26" s="9">
        <v>89</v>
      </c>
      <c r="U26" s="9">
        <v>78</v>
      </c>
      <c r="V26" s="9">
        <v>79</v>
      </c>
      <c r="W26" s="9">
        <v>98</v>
      </c>
      <c r="X26" s="9">
        <v>86</v>
      </c>
      <c r="Y26" s="9">
        <v>92</v>
      </c>
      <c r="Z26" s="9">
        <v>89</v>
      </c>
      <c r="AA26" s="10">
        <v>75</v>
      </c>
      <c r="AB26" s="10">
        <v>75</v>
      </c>
      <c r="AC26" s="10">
        <v>85</v>
      </c>
      <c r="AD26" s="11" t="s">
        <v>138</v>
      </c>
      <c r="AE26" s="11" t="s">
        <v>138</v>
      </c>
      <c r="AF26" s="11" t="s">
        <v>138</v>
      </c>
      <c r="AG26" s="11" t="s">
        <v>138</v>
      </c>
      <c r="AH26" s="11" t="s">
        <v>138</v>
      </c>
      <c r="AI26" s="23">
        <f>T26*2+U26*3.5+V26*2.5+W26*2+X26*3+Y26*2.5+Z26*3+AA26*2+AB26*2+AC26*1</f>
        <v>1984.5</v>
      </c>
      <c r="AJ26" s="24">
        <v>23.5</v>
      </c>
      <c r="AK26" s="23">
        <f>AI26/AJ26</f>
        <v>84.446808510638292</v>
      </c>
      <c r="AL26" s="25">
        <f>AI26+N26</f>
        <v>4140.5</v>
      </c>
      <c r="AM26" s="25">
        <f>AJ26+O26</f>
        <v>48</v>
      </c>
      <c r="AN26" s="25">
        <f>AL26/AM26</f>
        <v>86.260416666666671</v>
      </c>
      <c r="AO26" s="25">
        <v>0</v>
      </c>
      <c r="AP26" s="25">
        <f>AN26+AO26</f>
        <v>86.260416666666671</v>
      </c>
    </row>
    <row r="27" spans="1:42" x14ac:dyDescent="0.15">
      <c r="A27" s="2">
        <v>24</v>
      </c>
      <c r="B27" s="3">
        <v>120909208</v>
      </c>
      <c r="C27" s="4" t="s">
        <v>60</v>
      </c>
      <c r="D27" s="2">
        <v>82</v>
      </c>
      <c r="E27" s="2">
        <v>96</v>
      </c>
      <c r="F27" s="2">
        <v>77</v>
      </c>
      <c r="G27" s="2">
        <v>92</v>
      </c>
      <c r="H27" s="2">
        <v>86</v>
      </c>
      <c r="I27" s="2">
        <v>79</v>
      </c>
      <c r="J27" s="2">
        <v>89</v>
      </c>
      <c r="K27" s="3">
        <v>85</v>
      </c>
      <c r="L27" s="2">
        <v>96</v>
      </c>
      <c r="M27" s="2">
        <v>91</v>
      </c>
      <c r="N27" s="21">
        <f>D27*2.5+E27*3+F27*2+G27*3.5+H27*2+I27*2+J27*2.5+K27*1+L27*3.5+M27*2.5</f>
        <v>2170</v>
      </c>
      <c r="O27" s="21">
        <f>2.5+3+2+3.5+2+2+2.5+7</f>
        <v>24.5</v>
      </c>
      <c r="P27" s="22">
        <f>N27/O27</f>
        <v>88.571428571428569</v>
      </c>
      <c r="R27" s="10">
        <v>120909208</v>
      </c>
      <c r="S27" s="11" t="s">
        <v>60</v>
      </c>
      <c r="T27" s="9">
        <v>96</v>
      </c>
      <c r="U27" s="9">
        <v>78</v>
      </c>
      <c r="V27" s="9">
        <v>77</v>
      </c>
      <c r="W27" s="9">
        <v>99</v>
      </c>
      <c r="X27" s="9">
        <v>80</v>
      </c>
      <c r="Y27" s="9">
        <v>92</v>
      </c>
      <c r="Z27" s="9">
        <v>80</v>
      </c>
      <c r="AA27" s="10">
        <v>85</v>
      </c>
      <c r="AB27" s="10">
        <v>85</v>
      </c>
      <c r="AC27" s="10">
        <v>65</v>
      </c>
      <c r="AD27" s="11" t="s">
        <v>138</v>
      </c>
      <c r="AE27" s="11" t="s">
        <v>138</v>
      </c>
      <c r="AF27" s="11" t="s">
        <v>138</v>
      </c>
      <c r="AG27" s="11" t="s">
        <v>138</v>
      </c>
      <c r="AH27" s="11" t="s">
        <v>138</v>
      </c>
      <c r="AI27" s="23">
        <f>T27*2+U27*3.5+V27*2.5+W27*2+X27*3+Y27*2.5+Z27*3+AA27*2+AB27*2+AC27*1</f>
        <v>1970.5</v>
      </c>
      <c r="AJ27" s="24">
        <v>23.5</v>
      </c>
      <c r="AK27" s="23">
        <f>AI27/AJ27</f>
        <v>83.851063829787236</v>
      </c>
      <c r="AL27" s="25">
        <f>AI27+N27</f>
        <v>4140.5</v>
      </c>
      <c r="AM27" s="25">
        <f>AJ27+O27</f>
        <v>48</v>
      </c>
      <c r="AN27" s="25">
        <f>AL27/AM27</f>
        <v>86.260416666666671</v>
      </c>
      <c r="AO27" s="25">
        <v>0</v>
      </c>
      <c r="AP27" s="25">
        <f>AN27+AO27</f>
        <v>86.260416666666671</v>
      </c>
    </row>
    <row r="28" spans="1:42" x14ac:dyDescent="0.15">
      <c r="A28" s="2">
        <v>25</v>
      </c>
      <c r="B28" s="3">
        <v>120909132</v>
      </c>
      <c r="C28" s="4" t="s">
        <v>43</v>
      </c>
      <c r="D28" s="2">
        <v>90</v>
      </c>
      <c r="E28" s="2">
        <v>88</v>
      </c>
      <c r="F28" s="2">
        <v>87</v>
      </c>
      <c r="G28" s="2">
        <v>87</v>
      </c>
      <c r="H28" s="2">
        <v>81</v>
      </c>
      <c r="I28" s="2">
        <v>75</v>
      </c>
      <c r="J28" s="2">
        <v>91</v>
      </c>
      <c r="K28" s="3">
        <v>85</v>
      </c>
      <c r="L28" s="2">
        <v>97</v>
      </c>
      <c r="M28" s="2">
        <v>86</v>
      </c>
      <c r="N28" s="21">
        <f>D28*2.5+E28*3+F28*2+G28*3.5+H28*2+I28*2+J28*2.5+K28*1+L28*3.5+M28*2.5</f>
        <v>2146.5</v>
      </c>
      <c r="O28" s="21">
        <f>2.5+3+2+3.5+2+2+2.5+7</f>
        <v>24.5</v>
      </c>
      <c r="P28" s="22">
        <f>N28/O28</f>
        <v>87.612244897959187</v>
      </c>
      <c r="R28" s="10">
        <v>120909132</v>
      </c>
      <c r="S28" s="11" t="s">
        <v>43</v>
      </c>
      <c r="T28" s="9">
        <v>97</v>
      </c>
      <c r="U28" s="9">
        <v>78</v>
      </c>
      <c r="V28" s="9">
        <v>82</v>
      </c>
      <c r="W28" s="9">
        <v>99</v>
      </c>
      <c r="X28" s="9">
        <v>67</v>
      </c>
      <c r="Y28" s="9">
        <v>92</v>
      </c>
      <c r="Z28" s="9">
        <v>85</v>
      </c>
      <c r="AA28" s="10">
        <v>85</v>
      </c>
      <c r="AB28" s="10">
        <v>85</v>
      </c>
      <c r="AC28" s="9">
        <v>90</v>
      </c>
      <c r="AD28" s="11" t="s">
        <v>138</v>
      </c>
      <c r="AE28" s="11" t="s">
        <v>138</v>
      </c>
      <c r="AF28" s="11" t="s">
        <v>138</v>
      </c>
      <c r="AG28" s="11" t="s">
        <v>138</v>
      </c>
      <c r="AH28" s="11" t="s">
        <v>138</v>
      </c>
      <c r="AI28" s="23">
        <f>T28*2+U28*3.5+V28*2.5+W28*2+X28*3+Y28*2.5+Z28*3+AA28*2+AB28*2+AC28*1</f>
        <v>1986</v>
      </c>
      <c r="AJ28" s="24">
        <v>23.5</v>
      </c>
      <c r="AK28" s="23">
        <f>AI28/AJ28</f>
        <v>84.510638297872347</v>
      </c>
      <c r="AL28" s="25">
        <f>AI28+N28</f>
        <v>4132.5</v>
      </c>
      <c r="AM28" s="25">
        <f>AJ28+O28</f>
        <v>48</v>
      </c>
      <c r="AN28" s="25">
        <f>AL28/AM28</f>
        <v>86.09375</v>
      </c>
      <c r="AO28" s="25">
        <v>0</v>
      </c>
      <c r="AP28" s="25">
        <f>AN28+AO28</f>
        <v>86.09375</v>
      </c>
    </row>
    <row r="29" spans="1:42" x14ac:dyDescent="0.15">
      <c r="A29" s="2">
        <v>26</v>
      </c>
      <c r="B29" s="3">
        <v>120909302</v>
      </c>
      <c r="C29" s="4" t="s">
        <v>89</v>
      </c>
      <c r="D29" s="2">
        <v>88</v>
      </c>
      <c r="E29" s="2">
        <v>92</v>
      </c>
      <c r="F29" s="2">
        <v>80</v>
      </c>
      <c r="G29" s="2">
        <v>89</v>
      </c>
      <c r="H29" s="2">
        <v>85</v>
      </c>
      <c r="I29" s="2">
        <v>74</v>
      </c>
      <c r="J29" s="2">
        <v>90</v>
      </c>
      <c r="K29" s="3">
        <v>85</v>
      </c>
      <c r="L29" s="2">
        <v>83</v>
      </c>
      <c r="M29" s="2">
        <v>86</v>
      </c>
      <c r="N29" s="21">
        <f>D29*2.5+E29*3+F29*2+G29*3.5+H29*2+I29*2+J29*2.5+K29*1+L29*3.5+M29*2.5</f>
        <v>2101</v>
      </c>
      <c r="O29" s="21">
        <f>2.5+3+2+3.5+2+2+2.5+7</f>
        <v>24.5</v>
      </c>
      <c r="P29" s="22">
        <f>N29/O29</f>
        <v>85.755102040816325</v>
      </c>
      <c r="R29" s="10">
        <v>120909302</v>
      </c>
      <c r="S29" s="11" t="s">
        <v>89</v>
      </c>
      <c r="T29" s="9">
        <v>80</v>
      </c>
      <c r="U29" s="9">
        <v>87</v>
      </c>
      <c r="V29" s="9">
        <v>89</v>
      </c>
      <c r="W29" s="9">
        <v>95</v>
      </c>
      <c r="X29" s="9">
        <v>85</v>
      </c>
      <c r="Y29" s="9">
        <v>83</v>
      </c>
      <c r="Z29" s="9">
        <v>85</v>
      </c>
      <c r="AA29" s="10">
        <v>85</v>
      </c>
      <c r="AB29" s="10">
        <v>95</v>
      </c>
      <c r="AC29" s="10">
        <v>75</v>
      </c>
      <c r="AD29" s="11" t="s">
        <v>138</v>
      </c>
      <c r="AE29" s="11" t="s">
        <v>138</v>
      </c>
      <c r="AF29" s="11" t="s">
        <v>138</v>
      </c>
      <c r="AG29" s="11" t="s">
        <v>138</v>
      </c>
      <c r="AH29" s="11" t="s">
        <v>138</v>
      </c>
      <c r="AI29" s="23">
        <f>T29*2+U29*3.5+V29*2.5+W29*2+X29*3+Y29*2.5+Z29*3+AA29*2+AB29*2+AC29*1</f>
        <v>2029.5</v>
      </c>
      <c r="AJ29" s="24">
        <v>23.5</v>
      </c>
      <c r="AK29" s="23">
        <f>AI29/AJ29</f>
        <v>86.361702127659569</v>
      </c>
      <c r="AL29" s="25">
        <f>AI29+N29</f>
        <v>4130.5</v>
      </c>
      <c r="AM29" s="25">
        <f>AJ29+O29</f>
        <v>48</v>
      </c>
      <c r="AN29" s="25">
        <f>AL29/AM29</f>
        <v>86.052083333333329</v>
      </c>
      <c r="AO29" s="25">
        <v>0</v>
      </c>
      <c r="AP29" s="25">
        <f>AN29+AO29</f>
        <v>86.052083333333329</v>
      </c>
    </row>
    <row r="30" spans="1:42" x14ac:dyDescent="0.15">
      <c r="A30" s="2">
        <v>27</v>
      </c>
      <c r="B30" s="3">
        <v>120909117</v>
      </c>
      <c r="C30" s="4" t="s">
        <v>31</v>
      </c>
      <c r="D30" s="2">
        <v>87</v>
      </c>
      <c r="E30" s="2">
        <v>86</v>
      </c>
      <c r="F30" s="2">
        <v>76</v>
      </c>
      <c r="G30" s="2">
        <v>85</v>
      </c>
      <c r="H30" s="2">
        <v>77</v>
      </c>
      <c r="I30" s="2">
        <v>84</v>
      </c>
      <c r="J30" s="2">
        <v>93</v>
      </c>
      <c r="K30" s="3">
        <v>95</v>
      </c>
      <c r="L30" s="2">
        <v>92</v>
      </c>
      <c r="M30" s="2">
        <v>80</v>
      </c>
      <c r="N30" s="21">
        <f>D30*2.5+E30*3+F30*2+G30*3.5+H30*2+I30*2+J30*2.5+K30*1+L30*3.5+M30*2.5</f>
        <v>2096.5</v>
      </c>
      <c r="O30" s="21">
        <f>2.5+3+2+3.5+2+2+2.5+7</f>
        <v>24.5</v>
      </c>
      <c r="P30" s="22">
        <f>N30/O30</f>
        <v>85.571428571428569</v>
      </c>
      <c r="R30" s="10">
        <v>120909117</v>
      </c>
      <c r="S30" s="11" t="s">
        <v>31</v>
      </c>
      <c r="T30" s="9">
        <v>93</v>
      </c>
      <c r="U30" s="9">
        <v>82</v>
      </c>
      <c r="V30" s="9">
        <v>69</v>
      </c>
      <c r="W30" s="9">
        <v>87</v>
      </c>
      <c r="X30" s="9">
        <v>90</v>
      </c>
      <c r="Y30" s="9">
        <v>81</v>
      </c>
      <c r="Z30" s="9">
        <v>92</v>
      </c>
      <c r="AA30" s="10">
        <v>85</v>
      </c>
      <c r="AB30" s="10">
        <v>95</v>
      </c>
      <c r="AC30" s="10">
        <v>95</v>
      </c>
      <c r="AD30" s="11" t="s">
        <v>138</v>
      </c>
      <c r="AE30" s="11" t="s">
        <v>138</v>
      </c>
      <c r="AF30" s="11" t="s">
        <v>138</v>
      </c>
      <c r="AG30" s="11" t="s">
        <v>138</v>
      </c>
      <c r="AH30" s="11" t="s">
        <v>138</v>
      </c>
      <c r="AI30" s="23">
        <f>T30*2+U30*3.5+V30*2.5+W30*2+X30*3+Y30*2.5+Z30*3+AA30*2+AB30*2+AC30*1</f>
        <v>2023</v>
      </c>
      <c r="AJ30" s="24">
        <v>23.5</v>
      </c>
      <c r="AK30" s="23">
        <f>AI30/AJ30</f>
        <v>86.085106382978722</v>
      </c>
      <c r="AL30" s="25">
        <f>AI30+N30</f>
        <v>4119.5</v>
      </c>
      <c r="AM30" s="25">
        <f>AJ30+O30</f>
        <v>48</v>
      </c>
      <c r="AN30" s="25">
        <f>AL30/AM30</f>
        <v>85.822916666666671</v>
      </c>
      <c r="AO30" s="25">
        <v>0</v>
      </c>
      <c r="AP30" s="25">
        <f>AN30+AO30</f>
        <v>85.822916666666671</v>
      </c>
    </row>
    <row r="31" spans="1:42" x14ac:dyDescent="0.15">
      <c r="A31" s="2">
        <v>28</v>
      </c>
      <c r="B31" s="3">
        <v>120909201</v>
      </c>
      <c r="C31" s="4" t="s">
        <v>53</v>
      </c>
      <c r="D31" s="2">
        <v>86</v>
      </c>
      <c r="E31" s="2">
        <v>83</v>
      </c>
      <c r="F31" s="2">
        <v>71</v>
      </c>
      <c r="G31" s="2">
        <v>85</v>
      </c>
      <c r="H31" s="2">
        <v>77</v>
      </c>
      <c r="I31" s="2">
        <v>87</v>
      </c>
      <c r="J31" s="2">
        <v>89</v>
      </c>
      <c r="K31" s="3">
        <v>85</v>
      </c>
      <c r="L31" s="2">
        <v>94</v>
      </c>
      <c r="M31" s="2">
        <v>82</v>
      </c>
      <c r="N31" s="21">
        <f>D31*2.5+E31*3+F31*2+G31*3.5+H31*2+I31*2+J31*2.5+K31*1+L31*3.5+M31*2.5</f>
        <v>2073</v>
      </c>
      <c r="O31" s="21">
        <f>2.5+3+2+3.5+2+2+2.5+7</f>
        <v>24.5</v>
      </c>
      <c r="P31" s="22">
        <f>N31/O31</f>
        <v>84.612244897959187</v>
      </c>
      <c r="R31" s="10">
        <v>120909201</v>
      </c>
      <c r="S31" s="11" t="s">
        <v>53</v>
      </c>
      <c r="T31" s="9">
        <v>94</v>
      </c>
      <c r="U31" s="9">
        <v>87</v>
      </c>
      <c r="V31" s="9">
        <v>76</v>
      </c>
      <c r="W31" s="9">
        <v>96</v>
      </c>
      <c r="X31" s="9">
        <v>92</v>
      </c>
      <c r="Y31" s="9">
        <v>91</v>
      </c>
      <c r="Z31" s="9">
        <v>78</v>
      </c>
      <c r="AA31" s="10">
        <v>85</v>
      </c>
      <c r="AB31" s="10">
        <v>85</v>
      </c>
      <c r="AC31" s="10">
        <v>85</v>
      </c>
      <c r="AD31" s="11" t="s">
        <v>138</v>
      </c>
      <c r="AE31" s="11" t="s">
        <v>138</v>
      </c>
      <c r="AF31" s="11" t="s">
        <v>138</v>
      </c>
      <c r="AG31" s="11" t="s">
        <v>138</v>
      </c>
      <c r="AH31" s="11" t="s">
        <v>138</v>
      </c>
      <c r="AI31" s="23">
        <f>T31*2+U31*3.5+V31*2.5+W31*2+X31*3+Y31*2.5+Z31*3+AA31*2+AB31*2+AC31*1</f>
        <v>2037</v>
      </c>
      <c r="AJ31" s="24">
        <v>23.5</v>
      </c>
      <c r="AK31" s="23">
        <f>AI31/AJ31</f>
        <v>86.680851063829792</v>
      </c>
      <c r="AL31" s="25">
        <f>AI31+N31</f>
        <v>4110</v>
      </c>
      <c r="AM31" s="25">
        <f>AJ31+O31</f>
        <v>48</v>
      </c>
      <c r="AN31" s="25">
        <f>AL31/AM31</f>
        <v>85.625</v>
      </c>
      <c r="AO31" s="25">
        <v>0</v>
      </c>
      <c r="AP31" s="25">
        <f>AN31+AO31</f>
        <v>85.625</v>
      </c>
    </row>
    <row r="32" spans="1:42" x14ac:dyDescent="0.15">
      <c r="A32" s="2">
        <v>29</v>
      </c>
      <c r="B32" s="3">
        <v>120909335</v>
      </c>
      <c r="C32" s="4" t="s">
        <v>115</v>
      </c>
      <c r="D32" s="2">
        <v>77</v>
      </c>
      <c r="E32" s="2">
        <v>95</v>
      </c>
      <c r="F32" s="2">
        <v>83</v>
      </c>
      <c r="G32" s="2">
        <v>81</v>
      </c>
      <c r="H32" s="2">
        <v>85</v>
      </c>
      <c r="I32" s="2">
        <v>82</v>
      </c>
      <c r="J32" s="2">
        <v>90</v>
      </c>
      <c r="K32" s="3">
        <v>75</v>
      </c>
      <c r="L32" s="2">
        <v>87</v>
      </c>
      <c r="M32" s="2">
        <v>90</v>
      </c>
      <c r="N32" s="21">
        <f>D32*2.5+E32*3+F32*2+G32*3.5+H32*2+I32*2+J32*2.5+K32*1+L32*3.5+M32*2.5</f>
        <v>2090.5</v>
      </c>
      <c r="O32" s="21">
        <f>2.5+3+2+3.5+2+2+2.5+7</f>
        <v>24.5</v>
      </c>
      <c r="P32" s="22">
        <f>N32/O32</f>
        <v>85.326530612244895</v>
      </c>
      <c r="R32" s="10">
        <v>120909335</v>
      </c>
      <c r="S32" s="11" t="s">
        <v>115</v>
      </c>
      <c r="T32" s="9">
        <v>81</v>
      </c>
      <c r="U32" s="9">
        <v>79</v>
      </c>
      <c r="V32" s="9">
        <v>80</v>
      </c>
      <c r="W32" s="9">
        <v>97</v>
      </c>
      <c r="X32" s="9">
        <v>88</v>
      </c>
      <c r="Y32" s="9">
        <v>90</v>
      </c>
      <c r="Z32" s="9">
        <v>89</v>
      </c>
      <c r="AA32" s="10">
        <v>85</v>
      </c>
      <c r="AB32" s="10">
        <v>85</v>
      </c>
      <c r="AC32" s="9">
        <v>89</v>
      </c>
      <c r="AD32" s="11" t="s">
        <v>138</v>
      </c>
      <c r="AE32" s="11" t="s">
        <v>138</v>
      </c>
      <c r="AF32" s="11" t="s">
        <v>138</v>
      </c>
      <c r="AG32" s="11" t="s">
        <v>138</v>
      </c>
      <c r="AH32" s="11" t="s">
        <v>138</v>
      </c>
      <c r="AI32" s="23">
        <f>T32*2+U32*3.5+V32*2.5+W32*2+X32*3+Y32*2.5+Z32*3+AA32*2+AB32*2+AC32*1</f>
        <v>2017.5</v>
      </c>
      <c r="AJ32" s="24">
        <v>23.5</v>
      </c>
      <c r="AK32" s="23">
        <f>AI32/AJ32</f>
        <v>85.851063829787236</v>
      </c>
      <c r="AL32" s="25">
        <f>AI32+N32</f>
        <v>4108</v>
      </c>
      <c r="AM32" s="25">
        <f>AJ32+O32</f>
        <v>48</v>
      </c>
      <c r="AN32" s="25">
        <f>AL32/AM32</f>
        <v>85.583333333333329</v>
      </c>
      <c r="AO32" s="25">
        <v>0</v>
      </c>
      <c r="AP32" s="25">
        <f>AN32+AO32</f>
        <v>85.583333333333329</v>
      </c>
    </row>
    <row r="33" spans="1:42" x14ac:dyDescent="0.15">
      <c r="A33" s="2">
        <v>30</v>
      </c>
      <c r="B33" s="3">
        <v>120909212</v>
      </c>
      <c r="C33" s="4" t="s">
        <v>63</v>
      </c>
      <c r="D33" s="2">
        <v>73</v>
      </c>
      <c r="E33" s="2">
        <v>94</v>
      </c>
      <c r="F33" s="2">
        <v>82</v>
      </c>
      <c r="G33" s="2">
        <v>84</v>
      </c>
      <c r="H33" s="2">
        <v>80</v>
      </c>
      <c r="I33" s="2">
        <v>87</v>
      </c>
      <c r="J33" s="2">
        <v>90</v>
      </c>
      <c r="K33" s="3">
        <v>85</v>
      </c>
      <c r="L33" s="2">
        <v>90</v>
      </c>
      <c r="M33" s="2">
        <v>91</v>
      </c>
      <c r="N33" s="21">
        <f>D33*2.5+E33*3+F33*2+G33*3.5+H33*2+I33*2+J33*2.5+K33*1+L33*3.5+M33*2.5</f>
        <v>2109</v>
      </c>
      <c r="O33" s="21">
        <f>2.5+3+2+3.5+2+2+2.5+7</f>
        <v>24.5</v>
      </c>
      <c r="P33" s="22">
        <f>N33/O33</f>
        <v>86.08163265306122</v>
      </c>
      <c r="R33" s="10">
        <v>120909212</v>
      </c>
      <c r="S33" s="11" t="s">
        <v>63</v>
      </c>
      <c r="T33" s="9">
        <v>93</v>
      </c>
      <c r="U33" s="9">
        <v>87</v>
      </c>
      <c r="V33" s="9">
        <v>75</v>
      </c>
      <c r="W33" s="9">
        <v>98</v>
      </c>
      <c r="X33" s="9">
        <v>64</v>
      </c>
      <c r="Y33" s="9">
        <v>93</v>
      </c>
      <c r="Z33" s="9">
        <v>80</v>
      </c>
      <c r="AA33" s="10">
        <v>95</v>
      </c>
      <c r="AB33" s="10">
        <v>85</v>
      </c>
      <c r="AC33" s="10">
        <v>95</v>
      </c>
      <c r="AD33" s="11" t="s">
        <v>138</v>
      </c>
      <c r="AE33" s="11" t="s">
        <v>138</v>
      </c>
      <c r="AF33" s="11" t="s">
        <v>138</v>
      </c>
      <c r="AG33" s="11" t="s">
        <v>138</v>
      </c>
      <c r="AH33" s="11" t="s">
        <v>138</v>
      </c>
      <c r="AI33" s="23">
        <f>T33*2+U33*3.5+V33*2.5+W33*2+X33*3+Y33*2.5+Z33*3+AA33*2+AB33*2+AC33*1</f>
        <v>1993.5</v>
      </c>
      <c r="AJ33" s="24">
        <v>23.5</v>
      </c>
      <c r="AK33" s="23">
        <f>AI33/AJ33</f>
        <v>84.829787234042556</v>
      </c>
      <c r="AL33" s="25">
        <f>AI33+N33</f>
        <v>4102.5</v>
      </c>
      <c r="AM33" s="25">
        <f>AJ33+O33</f>
        <v>48</v>
      </c>
      <c r="AN33" s="25">
        <f>AL33/AM33</f>
        <v>85.46875</v>
      </c>
      <c r="AO33" s="25">
        <v>0</v>
      </c>
      <c r="AP33" s="25">
        <f>AN33+AO33</f>
        <v>85.46875</v>
      </c>
    </row>
    <row r="34" spans="1:42" x14ac:dyDescent="0.15">
      <c r="A34" s="2">
        <v>31</v>
      </c>
      <c r="B34" s="3">
        <v>120909331</v>
      </c>
      <c r="C34" s="4" t="s">
        <v>112</v>
      </c>
      <c r="D34" s="2">
        <v>84</v>
      </c>
      <c r="E34" s="2">
        <v>94</v>
      </c>
      <c r="F34" s="2">
        <v>86</v>
      </c>
      <c r="G34" s="2">
        <v>91</v>
      </c>
      <c r="H34" s="2">
        <v>82</v>
      </c>
      <c r="I34" s="2">
        <v>78</v>
      </c>
      <c r="J34" s="2">
        <v>89</v>
      </c>
      <c r="K34" s="3">
        <v>85</v>
      </c>
      <c r="L34" s="2">
        <v>97</v>
      </c>
      <c r="M34" s="2">
        <v>88</v>
      </c>
      <c r="N34" s="21">
        <f>D34*2.5+E34*3+F34*2+G34*3.5+H34*2+I34*2+J34*2.5+K34*1+L34*3.5+M34*2.5</f>
        <v>2169.5</v>
      </c>
      <c r="O34" s="21">
        <f>2.5+3+2+3.5+2+2+2.5+7</f>
        <v>24.5</v>
      </c>
      <c r="P34" s="22">
        <f>N34/O34</f>
        <v>88.551020408163268</v>
      </c>
      <c r="R34" s="10">
        <v>120909331</v>
      </c>
      <c r="S34" s="11" t="s">
        <v>112</v>
      </c>
      <c r="T34" s="9">
        <v>67</v>
      </c>
      <c r="U34" s="9">
        <v>83</v>
      </c>
      <c r="V34" s="9">
        <v>78</v>
      </c>
      <c r="W34" s="9">
        <v>92</v>
      </c>
      <c r="X34" s="9">
        <v>82</v>
      </c>
      <c r="Y34" s="9">
        <v>82</v>
      </c>
      <c r="Z34" s="9">
        <v>76</v>
      </c>
      <c r="AA34" s="10">
        <v>85</v>
      </c>
      <c r="AB34" s="10">
        <v>95</v>
      </c>
      <c r="AC34" s="10">
        <v>85</v>
      </c>
      <c r="AD34" s="11" t="s">
        <v>138</v>
      </c>
      <c r="AE34" s="11" t="s">
        <v>138</v>
      </c>
      <c r="AF34" s="11" t="s">
        <v>138</v>
      </c>
      <c r="AG34" s="11" t="s">
        <v>138</v>
      </c>
      <c r="AH34" s="11" t="s">
        <v>138</v>
      </c>
      <c r="AI34" s="23">
        <f>T34*2+U34*3.5+V34*2.5+W34*2+X34*3+Y34*2.5+Z34*3+AA34*2+AB34*2+AC34*1</f>
        <v>1927.5</v>
      </c>
      <c r="AJ34" s="24">
        <v>23.5</v>
      </c>
      <c r="AK34" s="23">
        <f>AI34/AJ34</f>
        <v>82.021276595744681</v>
      </c>
      <c r="AL34" s="25">
        <f>AI34+N34</f>
        <v>4097</v>
      </c>
      <c r="AM34" s="25">
        <f>AJ34+O34</f>
        <v>48</v>
      </c>
      <c r="AN34" s="25">
        <f>AL34/AM34</f>
        <v>85.354166666666671</v>
      </c>
      <c r="AO34" s="25">
        <v>0</v>
      </c>
      <c r="AP34" s="25">
        <f>AN34+AO34</f>
        <v>85.354166666666671</v>
      </c>
    </row>
    <row r="35" spans="1:42" x14ac:dyDescent="0.15">
      <c r="A35" s="2">
        <v>32</v>
      </c>
      <c r="B35" s="3">
        <v>120909227</v>
      </c>
      <c r="C35" s="4" t="s">
        <v>76</v>
      </c>
      <c r="D35" s="2">
        <v>83</v>
      </c>
      <c r="E35" s="2">
        <v>95</v>
      </c>
      <c r="F35" s="2">
        <v>88</v>
      </c>
      <c r="G35" s="2">
        <v>89</v>
      </c>
      <c r="H35" s="2">
        <v>75</v>
      </c>
      <c r="I35" s="2">
        <v>71</v>
      </c>
      <c r="J35" s="2">
        <v>87</v>
      </c>
      <c r="K35" s="3">
        <v>95</v>
      </c>
      <c r="L35" s="2">
        <v>87</v>
      </c>
      <c r="M35" s="2">
        <v>83</v>
      </c>
      <c r="N35" s="21">
        <f>D35*2.5+E35*3+F35*2+G35*3.5+H35*2+I35*2+J35*2.5+K35*1+L35*3.5+M35*2.5</f>
        <v>2096.5</v>
      </c>
      <c r="O35" s="21">
        <f>2.5+3+2+3.5+2+2+2.5+7</f>
        <v>24.5</v>
      </c>
      <c r="P35" s="22">
        <f>N35/O35</f>
        <v>85.571428571428569</v>
      </c>
      <c r="R35" s="10">
        <v>120909227</v>
      </c>
      <c r="S35" s="11" t="s">
        <v>76</v>
      </c>
      <c r="T35" s="9">
        <v>83</v>
      </c>
      <c r="U35" s="9">
        <v>78</v>
      </c>
      <c r="V35" s="9">
        <v>80</v>
      </c>
      <c r="W35" s="9">
        <v>95</v>
      </c>
      <c r="X35" s="9">
        <v>93</v>
      </c>
      <c r="Y35" s="9">
        <v>89</v>
      </c>
      <c r="Z35" s="9">
        <v>81</v>
      </c>
      <c r="AA35" s="10">
        <v>85</v>
      </c>
      <c r="AB35" s="10">
        <v>85</v>
      </c>
      <c r="AC35" s="10">
        <v>85</v>
      </c>
      <c r="AD35" s="11" t="s">
        <v>138</v>
      </c>
      <c r="AE35" s="11" t="s">
        <v>138</v>
      </c>
      <c r="AF35" s="11" t="s">
        <v>138</v>
      </c>
      <c r="AG35" s="11" t="s">
        <v>138</v>
      </c>
      <c r="AH35" s="11" t="s">
        <v>138</v>
      </c>
      <c r="AI35" s="23">
        <f>T35*2+U35*3.5+V35*2.5+W35*2+X35*3+Y35*2.5+Z35*3+AA35*2+AB35*2+AC35*1</f>
        <v>1998.5</v>
      </c>
      <c r="AJ35" s="24">
        <v>23.5</v>
      </c>
      <c r="AK35" s="23">
        <f>AI35/AJ35</f>
        <v>85.042553191489361</v>
      </c>
      <c r="AL35" s="25">
        <f>AI35+N35</f>
        <v>4095</v>
      </c>
      <c r="AM35" s="25">
        <f>AJ35+O35</f>
        <v>48</v>
      </c>
      <c r="AN35" s="25">
        <f>AL35/AM35</f>
        <v>85.3125</v>
      </c>
      <c r="AO35" s="25">
        <v>0</v>
      </c>
      <c r="AP35" s="25">
        <f>AN35+AO35</f>
        <v>85.3125</v>
      </c>
    </row>
    <row r="36" spans="1:42" x14ac:dyDescent="0.15">
      <c r="A36" s="2">
        <v>33</v>
      </c>
      <c r="B36" s="3">
        <v>120909134</v>
      </c>
      <c r="C36" s="4" t="s">
        <v>45</v>
      </c>
      <c r="D36" s="2">
        <v>88</v>
      </c>
      <c r="E36" s="2">
        <v>80</v>
      </c>
      <c r="F36" s="2">
        <v>77</v>
      </c>
      <c r="G36" s="2">
        <v>86</v>
      </c>
      <c r="H36" s="2">
        <v>78</v>
      </c>
      <c r="I36" s="2">
        <v>78</v>
      </c>
      <c r="J36" s="2">
        <v>87</v>
      </c>
      <c r="K36" s="3">
        <v>85</v>
      </c>
      <c r="L36" s="2">
        <v>93</v>
      </c>
      <c r="M36" s="2">
        <v>88</v>
      </c>
      <c r="N36" s="21">
        <f>D36*2.5+E36*3+F36*2+G36*3.5+H36*2+I36*2+J36*2.5+K36*1+L36*3.5+M36*2.5</f>
        <v>2075</v>
      </c>
      <c r="O36" s="21">
        <f>2.5+3+2+3.5+2+2+2.5+7</f>
        <v>24.5</v>
      </c>
      <c r="P36" s="22">
        <f>N36/O36</f>
        <v>84.693877551020407</v>
      </c>
      <c r="R36" s="10">
        <v>120909134</v>
      </c>
      <c r="S36" s="11" t="s">
        <v>45</v>
      </c>
      <c r="T36" s="9">
        <v>82</v>
      </c>
      <c r="U36" s="9">
        <v>80</v>
      </c>
      <c r="V36" s="9">
        <v>77</v>
      </c>
      <c r="W36" s="9">
        <v>98</v>
      </c>
      <c r="X36" s="9">
        <v>87</v>
      </c>
      <c r="Y36" s="9">
        <v>89</v>
      </c>
      <c r="Z36" s="9">
        <v>85</v>
      </c>
      <c r="AA36" s="10">
        <v>85</v>
      </c>
      <c r="AB36" s="10">
        <v>95</v>
      </c>
      <c r="AC36" s="10">
        <v>75</v>
      </c>
      <c r="AD36" s="11" t="s">
        <v>138</v>
      </c>
      <c r="AE36" s="11" t="s">
        <v>138</v>
      </c>
      <c r="AF36" s="11" t="s">
        <v>138</v>
      </c>
      <c r="AG36" s="11" t="s">
        <v>138</v>
      </c>
      <c r="AH36" s="11" t="s">
        <v>138</v>
      </c>
      <c r="AI36" s="23">
        <f>T36*2+U36*3.5+V36*2.5+W36*2+X36*3+Y36*2.5+Z36*3+AA36*2+AB36*2+AC36*1</f>
        <v>2006</v>
      </c>
      <c r="AJ36" s="24">
        <v>23.5</v>
      </c>
      <c r="AK36" s="23">
        <f>AI36/AJ36</f>
        <v>85.361702127659569</v>
      </c>
      <c r="AL36" s="25">
        <f>AI36+N36</f>
        <v>4081</v>
      </c>
      <c r="AM36" s="25">
        <f>AJ36+O36</f>
        <v>48</v>
      </c>
      <c r="AN36" s="25">
        <f>AL36/AM36</f>
        <v>85.020833333333329</v>
      </c>
      <c r="AO36" s="25">
        <v>0</v>
      </c>
      <c r="AP36" s="25">
        <f>AN36+AO36</f>
        <v>85.020833333333329</v>
      </c>
    </row>
    <row r="37" spans="1:42" x14ac:dyDescent="0.15">
      <c r="A37" s="2">
        <v>34</v>
      </c>
      <c r="B37" s="3">
        <v>120909103</v>
      </c>
      <c r="C37" s="4" t="s">
        <v>19</v>
      </c>
      <c r="D37" s="2">
        <v>80</v>
      </c>
      <c r="E37" s="2">
        <v>86</v>
      </c>
      <c r="F37" s="2">
        <v>77</v>
      </c>
      <c r="G37" s="2">
        <v>86</v>
      </c>
      <c r="H37" s="2">
        <v>82</v>
      </c>
      <c r="I37" s="2">
        <v>70</v>
      </c>
      <c r="J37" s="2">
        <v>93</v>
      </c>
      <c r="K37" s="3">
        <v>95</v>
      </c>
      <c r="L37" s="2">
        <v>90</v>
      </c>
      <c r="M37" s="2">
        <v>79</v>
      </c>
      <c r="N37" s="21">
        <f>D37*2.5+E37*3+F37*2+G37*3.5+H37*2+I37*2+J37*2.5+K37*1+L37*3.5+M37*2.5</f>
        <v>2057</v>
      </c>
      <c r="O37" s="21">
        <f>2.5+3+2+3.5+2+2+2.5+7</f>
        <v>24.5</v>
      </c>
      <c r="P37" s="22">
        <f>N37/O37</f>
        <v>83.959183673469383</v>
      </c>
      <c r="R37" s="10">
        <v>120909103</v>
      </c>
      <c r="S37" s="11" t="s">
        <v>19</v>
      </c>
      <c r="T37" s="9">
        <v>83</v>
      </c>
      <c r="U37" s="9">
        <v>88</v>
      </c>
      <c r="V37" s="9">
        <v>67</v>
      </c>
      <c r="W37" s="9">
        <v>96</v>
      </c>
      <c r="X37" s="9">
        <v>88</v>
      </c>
      <c r="Y37" s="9">
        <v>86</v>
      </c>
      <c r="Z37" s="9">
        <v>79</v>
      </c>
      <c r="AA37" s="10">
        <v>95</v>
      </c>
      <c r="AB37" s="10">
        <v>95</v>
      </c>
      <c r="AC37" s="9">
        <v>94</v>
      </c>
      <c r="AD37" s="11" t="s">
        <v>138</v>
      </c>
      <c r="AE37" s="11" t="s">
        <v>138</v>
      </c>
      <c r="AF37" s="11" t="s">
        <v>138</v>
      </c>
      <c r="AG37" s="11" t="s">
        <v>138</v>
      </c>
      <c r="AH37" s="11" t="s">
        <v>138</v>
      </c>
      <c r="AI37" s="23">
        <f>T37*2+U37*3.5+V37*2.5+W37*2+X37*3+Y37*2.5+Z37*3+AA37*2+AB37*2+AC37*1</f>
        <v>2023.5</v>
      </c>
      <c r="AJ37" s="23">
        <v>23.5</v>
      </c>
      <c r="AK37" s="23">
        <f>AI37/AJ37</f>
        <v>86.106382978723403</v>
      </c>
      <c r="AL37" s="25">
        <f>AI37+N37</f>
        <v>4080.5</v>
      </c>
      <c r="AM37" s="25">
        <f>AJ37+O37</f>
        <v>48</v>
      </c>
      <c r="AN37" s="25">
        <f>AL37/AM37</f>
        <v>85.010416666666671</v>
      </c>
      <c r="AO37" s="25">
        <v>0</v>
      </c>
      <c r="AP37" s="25">
        <f>AN37+AO37</f>
        <v>85.010416666666671</v>
      </c>
    </row>
    <row r="38" spans="1:42" x14ac:dyDescent="0.15">
      <c r="A38" s="2">
        <v>35</v>
      </c>
      <c r="B38" s="3">
        <v>120909206</v>
      </c>
      <c r="C38" s="4" t="s">
        <v>58</v>
      </c>
      <c r="D38" s="2">
        <v>83</v>
      </c>
      <c r="E38" s="2">
        <v>87</v>
      </c>
      <c r="F38" s="2">
        <v>77</v>
      </c>
      <c r="G38" s="2">
        <v>81</v>
      </c>
      <c r="H38" s="2">
        <v>80</v>
      </c>
      <c r="I38" s="2">
        <v>80</v>
      </c>
      <c r="J38" s="2">
        <v>89</v>
      </c>
      <c r="K38" s="3">
        <v>75</v>
      </c>
      <c r="L38" s="2">
        <v>78</v>
      </c>
      <c r="M38" s="2">
        <v>80</v>
      </c>
      <c r="N38" s="21">
        <f>D38*2.5+E38*3+F38*2+G38*3.5+H38*2+I38*2+J38*2.5+K38*1+L38*3.5+M38*2.5</f>
        <v>1996.5</v>
      </c>
      <c r="O38" s="21">
        <f>2.5+3+2+3.5+2+2+2.5+7</f>
        <v>24.5</v>
      </c>
      <c r="P38" s="22">
        <f>N38/O38</f>
        <v>81.489795918367349</v>
      </c>
      <c r="R38" s="10">
        <v>120909206</v>
      </c>
      <c r="S38" s="11" t="s">
        <v>58</v>
      </c>
      <c r="T38" s="9">
        <v>91</v>
      </c>
      <c r="U38" s="9">
        <v>78</v>
      </c>
      <c r="V38" s="9">
        <v>87</v>
      </c>
      <c r="W38" s="9">
        <v>96</v>
      </c>
      <c r="X38" s="9">
        <v>91</v>
      </c>
      <c r="Y38" s="9">
        <v>92</v>
      </c>
      <c r="Z38" s="9">
        <v>85</v>
      </c>
      <c r="AA38" s="10">
        <v>85</v>
      </c>
      <c r="AB38" s="10">
        <v>95</v>
      </c>
      <c r="AC38" s="10">
        <v>95</v>
      </c>
      <c r="AD38" s="11" t="s">
        <v>138</v>
      </c>
      <c r="AE38" s="11" t="s">
        <v>138</v>
      </c>
      <c r="AF38" s="11" t="s">
        <v>138</v>
      </c>
      <c r="AG38" s="11" t="s">
        <v>138</v>
      </c>
      <c r="AH38" s="11" t="s">
        <v>138</v>
      </c>
      <c r="AI38" s="23">
        <f>T38*2+U38*3.5+V38*2.5+W38*2+X38*3+Y38*2.5+Z38*3+AA38*2+AB38*2+AC38*1</f>
        <v>2077.5</v>
      </c>
      <c r="AJ38" s="24">
        <v>23.5</v>
      </c>
      <c r="AK38" s="23">
        <f>AI38/AJ38</f>
        <v>88.40425531914893</v>
      </c>
      <c r="AL38" s="25">
        <f>AI38+N38</f>
        <v>4074</v>
      </c>
      <c r="AM38" s="25">
        <f>AJ38+O38</f>
        <v>48</v>
      </c>
      <c r="AN38" s="25">
        <f>AL38/AM38</f>
        <v>84.875</v>
      </c>
      <c r="AO38" s="25">
        <v>0</v>
      </c>
      <c r="AP38" s="25">
        <f>AN38+AO38</f>
        <v>84.875</v>
      </c>
    </row>
    <row r="39" spans="1:42" x14ac:dyDescent="0.15">
      <c r="A39" s="2">
        <v>36</v>
      </c>
      <c r="B39" s="3">
        <v>120909311</v>
      </c>
      <c r="C39" s="4" t="s">
        <v>97</v>
      </c>
      <c r="D39" s="2">
        <v>86</v>
      </c>
      <c r="E39" s="2">
        <v>87</v>
      </c>
      <c r="F39" s="2">
        <v>84</v>
      </c>
      <c r="G39" s="2">
        <v>90</v>
      </c>
      <c r="H39" s="2">
        <v>77</v>
      </c>
      <c r="I39" s="2">
        <v>79</v>
      </c>
      <c r="J39" s="2">
        <v>90</v>
      </c>
      <c r="K39" s="3">
        <v>85</v>
      </c>
      <c r="L39" s="2">
        <v>90</v>
      </c>
      <c r="M39" s="2">
        <v>89</v>
      </c>
      <c r="N39" s="21">
        <f>D39*2.5+E39*3+F39*2+G39*3.5+H39*2+I39*2+J39*2.5+K39*1+L39*3.5+M39*2.5</f>
        <v>2118.5</v>
      </c>
      <c r="O39" s="21">
        <f>2.5+3+2+3.5+2+2+2.5+7</f>
        <v>24.5</v>
      </c>
      <c r="P39" s="22">
        <f>N39/O39</f>
        <v>86.469387755102048</v>
      </c>
      <c r="R39" s="10">
        <v>120909311</v>
      </c>
      <c r="S39" s="11" t="s">
        <v>97</v>
      </c>
      <c r="T39" s="9">
        <v>87</v>
      </c>
      <c r="U39" s="9">
        <v>85</v>
      </c>
      <c r="V39" s="9">
        <v>86</v>
      </c>
      <c r="W39" s="9">
        <v>96</v>
      </c>
      <c r="X39" s="9">
        <v>84</v>
      </c>
      <c r="Y39" s="9">
        <v>76</v>
      </c>
      <c r="Z39" s="9">
        <v>70</v>
      </c>
      <c r="AA39" s="10">
        <v>85</v>
      </c>
      <c r="AB39" s="10">
        <v>85</v>
      </c>
      <c r="AC39" s="10">
        <v>85</v>
      </c>
      <c r="AD39" s="11" t="s">
        <v>138</v>
      </c>
      <c r="AE39" s="11" t="s">
        <v>138</v>
      </c>
      <c r="AF39" s="11" t="s">
        <v>138</v>
      </c>
      <c r="AG39" s="11" t="s">
        <v>138</v>
      </c>
      <c r="AH39" s="11" t="s">
        <v>138</v>
      </c>
      <c r="AI39" s="23">
        <f>T39*2+U39*3.5+V39*2.5+W39*2+X39*3+Y39*2.5+Z39*3+AA39*2+AB39*2+AC39*1</f>
        <v>1955.5</v>
      </c>
      <c r="AJ39" s="24">
        <v>23.5</v>
      </c>
      <c r="AK39" s="23">
        <f>AI39/AJ39</f>
        <v>83.212765957446805</v>
      </c>
      <c r="AL39" s="25">
        <f>AI39+N39</f>
        <v>4074</v>
      </c>
      <c r="AM39" s="25">
        <f>AJ39+O39</f>
        <v>48</v>
      </c>
      <c r="AN39" s="25">
        <f>AL39/AM39</f>
        <v>84.875</v>
      </c>
      <c r="AO39" s="25">
        <v>0</v>
      </c>
      <c r="AP39" s="25">
        <f>AN39+AO39</f>
        <v>84.875</v>
      </c>
    </row>
    <row r="40" spans="1:42" x14ac:dyDescent="0.15">
      <c r="A40" s="17">
        <v>37</v>
      </c>
      <c r="B40" s="3">
        <v>120909309</v>
      </c>
      <c r="C40" s="18" t="s">
        <v>95</v>
      </c>
      <c r="D40" s="2">
        <v>79</v>
      </c>
      <c r="E40" s="2">
        <v>93</v>
      </c>
      <c r="F40" s="3">
        <v>57</v>
      </c>
      <c r="G40" s="2">
        <v>89</v>
      </c>
      <c r="H40" s="2">
        <v>79</v>
      </c>
      <c r="I40" s="2">
        <v>80</v>
      </c>
      <c r="J40" s="2">
        <v>90</v>
      </c>
      <c r="K40" s="3">
        <v>85</v>
      </c>
      <c r="L40" s="2">
        <v>91</v>
      </c>
      <c r="M40" s="2">
        <v>86</v>
      </c>
      <c r="N40" s="21">
        <f>D40*2.5+E40*3+F40*2+G40*3.5+H40*2+I40*2+J40*2.5+K40*1+L40*3.5+M40*2.5</f>
        <v>2063.5</v>
      </c>
      <c r="O40" s="21">
        <f>2.5+3+2+3.5+2+2+2.5+7</f>
        <v>24.5</v>
      </c>
      <c r="P40" s="22">
        <f>N40/O40</f>
        <v>84.224489795918373</v>
      </c>
      <c r="R40" s="10">
        <v>120909309</v>
      </c>
      <c r="S40" s="11" t="s">
        <v>95</v>
      </c>
      <c r="T40" s="9">
        <v>81</v>
      </c>
      <c r="U40" s="9">
        <v>78</v>
      </c>
      <c r="V40" s="9">
        <v>82</v>
      </c>
      <c r="W40" s="9">
        <v>96</v>
      </c>
      <c r="X40" s="9">
        <v>90</v>
      </c>
      <c r="Y40" s="9">
        <v>88</v>
      </c>
      <c r="Z40" s="9">
        <v>80</v>
      </c>
      <c r="AA40" s="10">
        <v>85</v>
      </c>
      <c r="AB40" s="10">
        <v>95</v>
      </c>
      <c r="AC40" s="10">
        <v>85</v>
      </c>
      <c r="AD40" s="11" t="s">
        <v>138</v>
      </c>
      <c r="AE40" s="11" t="s">
        <v>138</v>
      </c>
      <c r="AF40" s="11" t="s">
        <v>138</v>
      </c>
      <c r="AG40" s="11" t="s">
        <v>138</v>
      </c>
      <c r="AH40" s="11" t="s">
        <v>138</v>
      </c>
      <c r="AI40" s="23">
        <f>T40*2+U40*3.5+V40*2.5+W40*2+X40*3+Y40*2.5+Z40*3+AA40*2+AB40*2+AC40*1</f>
        <v>2007</v>
      </c>
      <c r="AJ40" s="24">
        <v>23.5</v>
      </c>
      <c r="AK40" s="23">
        <f>AI40/AJ40</f>
        <v>85.40425531914893</v>
      </c>
      <c r="AL40" s="25">
        <f>AI40+N40</f>
        <v>4070.5</v>
      </c>
      <c r="AM40" s="25">
        <f>AJ40+O40</f>
        <v>48</v>
      </c>
      <c r="AN40" s="25">
        <f>AL40/AM40</f>
        <v>84.802083333333329</v>
      </c>
      <c r="AO40" s="25">
        <v>0</v>
      </c>
      <c r="AP40" s="25">
        <f>AN40+AO40</f>
        <v>84.802083333333329</v>
      </c>
    </row>
    <row r="41" spans="1:42" x14ac:dyDescent="0.15">
      <c r="A41" s="2">
        <v>38</v>
      </c>
      <c r="B41" s="3">
        <v>120909308</v>
      </c>
      <c r="C41" s="4" t="s">
        <v>94</v>
      </c>
      <c r="D41" s="2">
        <v>85</v>
      </c>
      <c r="E41" s="2">
        <v>93</v>
      </c>
      <c r="F41" s="2">
        <v>69</v>
      </c>
      <c r="G41" s="2">
        <v>81</v>
      </c>
      <c r="H41" s="2">
        <v>92</v>
      </c>
      <c r="I41" s="2">
        <v>61</v>
      </c>
      <c r="J41" s="2">
        <v>90</v>
      </c>
      <c r="K41" s="3">
        <v>85</v>
      </c>
      <c r="L41" s="2">
        <v>86</v>
      </c>
      <c r="M41" s="2">
        <v>82</v>
      </c>
      <c r="N41" s="21">
        <f>D41*2.5+E41*3+F41*2+G41*3.5+H41*2+I41*2+J41*2.5+K41*1+L41*3.5+M41*2.5</f>
        <v>2035</v>
      </c>
      <c r="O41" s="21">
        <f>2.5+3+2+3.5+2+2+2.5+7</f>
        <v>24.5</v>
      </c>
      <c r="P41" s="22">
        <f>N41/O41</f>
        <v>83.061224489795919</v>
      </c>
      <c r="R41" s="10">
        <v>120909308</v>
      </c>
      <c r="S41" s="11" t="s">
        <v>94</v>
      </c>
      <c r="T41" s="9">
        <v>75</v>
      </c>
      <c r="U41" s="9">
        <v>87</v>
      </c>
      <c r="V41" s="9">
        <v>70</v>
      </c>
      <c r="W41" s="9">
        <v>98</v>
      </c>
      <c r="X41" s="9">
        <v>84</v>
      </c>
      <c r="Y41" s="9">
        <v>84</v>
      </c>
      <c r="Z41" s="9">
        <v>89</v>
      </c>
      <c r="AA41" s="10">
        <v>95</v>
      </c>
      <c r="AB41" s="10">
        <v>95</v>
      </c>
      <c r="AC41" s="9">
        <v>94</v>
      </c>
      <c r="AD41" s="11" t="s">
        <v>138</v>
      </c>
      <c r="AE41" s="11" t="s">
        <v>138</v>
      </c>
      <c r="AF41" s="11" t="s">
        <v>138</v>
      </c>
      <c r="AG41" s="11" t="s">
        <v>138</v>
      </c>
      <c r="AH41" s="11" t="s">
        <v>138</v>
      </c>
      <c r="AI41" s="23">
        <f>T41*2+U41*3.5+V41*2.5+W41*2+X41*3+Y41*2.5+Z41*3+AA41*2+AB41*2+AC41*1</f>
        <v>2028.5</v>
      </c>
      <c r="AJ41" s="24">
        <v>23.5</v>
      </c>
      <c r="AK41" s="23">
        <f>AI41/AJ41</f>
        <v>86.319148936170208</v>
      </c>
      <c r="AL41" s="25">
        <f>AI41+N41</f>
        <v>4063.5</v>
      </c>
      <c r="AM41" s="25">
        <f>AJ41+O41</f>
        <v>48</v>
      </c>
      <c r="AN41" s="25">
        <f>AL41/AM41</f>
        <v>84.65625</v>
      </c>
      <c r="AO41" s="25">
        <v>0</v>
      </c>
      <c r="AP41" s="25">
        <f>AN41+AO41</f>
        <v>84.65625</v>
      </c>
    </row>
    <row r="42" spans="1:42" x14ac:dyDescent="0.15">
      <c r="A42" s="2">
        <v>39</v>
      </c>
      <c r="B42" s="3">
        <v>120909210</v>
      </c>
      <c r="C42" s="4" t="s">
        <v>62</v>
      </c>
      <c r="D42" s="2">
        <v>80</v>
      </c>
      <c r="E42" s="2">
        <v>87</v>
      </c>
      <c r="F42" s="2">
        <v>87</v>
      </c>
      <c r="G42" s="2">
        <v>84</v>
      </c>
      <c r="H42" s="2">
        <v>77</v>
      </c>
      <c r="I42" s="2">
        <v>80</v>
      </c>
      <c r="J42" s="2">
        <v>90</v>
      </c>
      <c r="K42" s="3">
        <v>85</v>
      </c>
      <c r="L42" s="2">
        <v>95</v>
      </c>
      <c r="M42" s="2">
        <v>91</v>
      </c>
      <c r="N42" s="21">
        <f>D42*2.5+E42*3+F42*2+G42*3.5+H42*2+I42*2+J42*2.5+K42*1+L42*3.5+M42*2.5</f>
        <v>2113</v>
      </c>
      <c r="O42" s="21">
        <f>2.5+3+2+3.5+2+2+2.5+7</f>
        <v>24.5</v>
      </c>
      <c r="P42" s="22">
        <f>N42/O42</f>
        <v>86.244897959183675</v>
      </c>
      <c r="R42" s="10">
        <v>120909210</v>
      </c>
      <c r="S42" s="11" t="s">
        <v>62</v>
      </c>
      <c r="T42" s="9">
        <v>94</v>
      </c>
      <c r="U42" s="9">
        <v>73</v>
      </c>
      <c r="V42" s="9">
        <v>79</v>
      </c>
      <c r="W42" s="9">
        <v>98</v>
      </c>
      <c r="X42" s="9">
        <v>69</v>
      </c>
      <c r="Y42" s="9">
        <v>93</v>
      </c>
      <c r="Z42" s="9">
        <v>79</v>
      </c>
      <c r="AA42" s="10">
        <v>85</v>
      </c>
      <c r="AB42" s="10">
        <v>85</v>
      </c>
      <c r="AC42" s="10">
        <v>95</v>
      </c>
      <c r="AD42" s="11" t="s">
        <v>138</v>
      </c>
      <c r="AE42" s="11" t="s">
        <v>138</v>
      </c>
      <c r="AF42" s="11" t="s">
        <v>138</v>
      </c>
      <c r="AG42" s="11" t="s">
        <v>138</v>
      </c>
      <c r="AH42" s="11" t="s">
        <v>138</v>
      </c>
      <c r="AI42" s="23">
        <f>T42*2+U42*3.5+V42*2.5+W42*2+X42*3+Y42*2.5+Z42*3+AA42*2+AB42*2+AC42*1</f>
        <v>1948.5</v>
      </c>
      <c r="AJ42" s="24">
        <v>23.5</v>
      </c>
      <c r="AK42" s="23">
        <f>AI42/AJ42</f>
        <v>82.914893617021278</v>
      </c>
      <c r="AL42" s="25">
        <f>AI42+N42</f>
        <v>4061.5</v>
      </c>
      <c r="AM42" s="25">
        <f>AJ42+O42</f>
        <v>48</v>
      </c>
      <c r="AN42" s="25">
        <f>AL42/AM42</f>
        <v>84.614583333333329</v>
      </c>
      <c r="AO42" s="25">
        <v>0</v>
      </c>
      <c r="AP42" s="25">
        <f>AN42+AO42</f>
        <v>84.614583333333329</v>
      </c>
    </row>
    <row r="43" spans="1:42" x14ac:dyDescent="0.15">
      <c r="A43" s="2">
        <v>40</v>
      </c>
      <c r="B43" s="3">
        <v>120909339</v>
      </c>
      <c r="C43" s="4" t="s">
        <v>118</v>
      </c>
      <c r="D43" s="2">
        <v>83</v>
      </c>
      <c r="E43" s="2">
        <v>83</v>
      </c>
      <c r="F43" s="2">
        <v>82</v>
      </c>
      <c r="G43" s="2">
        <v>85</v>
      </c>
      <c r="H43" s="2">
        <v>76</v>
      </c>
      <c r="I43" s="2">
        <v>85</v>
      </c>
      <c r="J43" s="2">
        <v>90</v>
      </c>
      <c r="K43" s="3">
        <v>85</v>
      </c>
      <c r="L43" s="2">
        <v>92</v>
      </c>
      <c r="M43" s="2">
        <v>82</v>
      </c>
      <c r="N43" s="21">
        <f>D43*2.5+E43*3+F43*2+G43*3.5+H43*2+I43*2+J43*2.5+K43*1+L43*3.5+M43*2.5</f>
        <v>2077</v>
      </c>
      <c r="O43" s="21">
        <f>2.5+3+2+3.5+2+2+2.5+7</f>
        <v>24.5</v>
      </c>
      <c r="P43" s="22">
        <f>N43/O43</f>
        <v>84.775510204081627</v>
      </c>
      <c r="R43" s="10">
        <v>120909339</v>
      </c>
      <c r="S43" s="11" t="s">
        <v>118</v>
      </c>
      <c r="T43" s="9">
        <v>84</v>
      </c>
      <c r="U43" s="9">
        <v>71</v>
      </c>
      <c r="V43" s="9">
        <v>79</v>
      </c>
      <c r="W43" s="9">
        <v>93</v>
      </c>
      <c r="X43" s="9">
        <v>91</v>
      </c>
      <c r="Y43" s="9">
        <v>91</v>
      </c>
      <c r="Z43" s="9">
        <v>80</v>
      </c>
      <c r="AA43" s="10">
        <v>85</v>
      </c>
      <c r="AB43" s="10">
        <v>85</v>
      </c>
      <c r="AC43" s="10">
        <v>85</v>
      </c>
      <c r="AD43" s="11" t="s">
        <v>138</v>
      </c>
      <c r="AE43" s="11" t="s">
        <v>138</v>
      </c>
      <c r="AF43" s="11" t="s">
        <v>138</v>
      </c>
      <c r="AG43" s="11" t="s">
        <v>138</v>
      </c>
      <c r="AH43" s="11" t="s">
        <v>138</v>
      </c>
      <c r="AI43" s="23">
        <f>T43*2+U43*3.5+V43*2.5+W43*2+X43*3+Y43*2.5+Z43*3+AA43*2+AB43*2+AC43*1</f>
        <v>1965.5</v>
      </c>
      <c r="AJ43" s="24">
        <v>23.5</v>
      </c>
      <c r="AK43" s="23">
        <f>AI43/AJ43</f>
        <v>83.638297872340431</v>
      </c>
      <c r="AL43" s="25">
        <f>AI43+N43</f>
        <v>4042.5</v>
      </c>
      <c r="AM43" s="25">
        <f>AJ43+O43</f>
        <v>48</v>
      </c>
      <c r="AN43" s="25">
        <f>AL43/AM43</f>
        <v>84.21875</v>
      </c>
      <c r="AO43" s="25">
        <v>0</v>
      </c>
      <c r="AP43" s="25">
        <f>AN43+AO43</f>
        <v>84.21875</v>
      </c>
    </row>
    <row r="44" spans="1:42" x14ac:dyDescent="0.15">
      <c r="A44" s="2">
        <v>41</v>
      </c>
      <c r="B44" s="3">
        <v>120909229</v>
      </c>
      <c r="C44" s="4" t="s">
        <v>78</v>
      </c>
      <c r="D44" s="2">
        <v>78</v>
      </c>
      <c r="E44" s="2">
        <v>95</v>
      </c>
      <c r="F44" s="2">
        <v>87</v>
      </c>
      <c r="G44" s="2">
        <v>90</v>
      </c>
      <c r="H44" s="2">
        <v>64</v>
      </c>
      <c r="I44" s="2">
        <v>79</v>
      </c>
      <c r="J44" s="2">
        <v>88</v>
      </c>
      <c r="K44" s="3">
        <v>85</v>
      </c>
      <c r="L44" s="2">
        <v>97</v>
      </c>
      <c r="M44" s="2">
        <v>78</v>
      </c>
      <c r="N44" s="21">
        <f>D44*2.5+E44*3+F44*2+G44*3.5+H44*2+I44*2+J44*2.5+K44*1+L44*3.5+M44*2.5</f>
        <v>2094.5</v>
      </c>
      <c r="O44" s="21">
        <f>2.5+3+2+3.5+2+2+2.5+7</f>
        <v>24.5</v>
      </c>
      <c r="P44" s="22">
        <f>N44/O44</f>
        <v>85.489795918367349</v>
      </c>
      <c r="R44" s="10">
        <v>120909229</v>
      </c>
      <c r="S44" s="11" t="s">
        <v>78</v>
      </c>
      <c r="T44" s="9">
        <v>92</v>
      </c>
      <c r="U44" s="9">
        <v>74</v>
      </c>
      <c r="V44" s="9">
        <v>71</v>
      </c>
      <c r="W44" s="9">
        <v>92</v>
      </c>
      <c r="X44" s="9">
        <v>82</v>
      </c>
      <c r="Y44" s="9">
        <v>77</v>
      </c>
      <c r="Z44" s="9">
        <v>75</v>
      </c>
      <c r="AA44" s="10">
        <v>95</v>
      </c>
      <c r="AB44" s="10">
        <v>95</v>
      </c>
      <c r="AC44" s="10">
        <v>95</v>
      </c>
      <c r="AD44" s="11" t="s">
        <v>138</v>
      </c>
      <c r="AE44" s="11" t="s">
        <v>138</v>
      </c>
      <c r="AF44" s="11" t="s">
        <v>138</v>
      </c>
      <c r="AG44" s="11" t="s">
        <v>138</v>
      </c>
      <c r="AH44" s="11" t="s">
        <v>138</v>
      </c>
      <c r="AI44" s="23">
        <f>T44*2+U44*3.5+V44*2.5+W44*2+X44*3+Y44*2.5+Z44*3+AA44*2+AB44*2+AC44*1</f>
        <v>1943</v>
      </c>
      <c r="AJ44" s="24">
        <v>23.5</v>
      </c>
      <c r="AK44" s="23">
        <f>AI44/AJ44</f>
        <v>82.680851063829792</v>
      </c>
      <c r="AL44" s="25">
        <f>AI44+N44</f>
        <v>4037.5</v>
      </c>
      <c r="AM44" s="25">
        <f>AJ44+O44</f>
        <v>48</v>
      </c>
      <c r="AN44" s="25">
        <f>AL44/AM44</f>
        <v>84.114583333333329</v>
      </c>
      <c r="AO44" s="25">
        <v>0</v>
      </c>
      <c r="AP44" s="25">
        <f>AN44+AO44</f>
        <v>84.114583333333329</v>
      </c>
    </row>
    <row r="45" spans="1:42" x14ac:dyDescent="0.15">
      <c r="A45" s="2">
        <v>42</v>
      </c>
      <c r="B45" s="3">
        <v>120909111</v>
      </c>
      <c r="C45" s="4" t="s">
        <v>25</v>
      </c>
      <c r="D45" s="2">
        <v>82</v>
      </c>
      <c r="E45" s="2">
        <v>92</v>
      </c>
      <c r="F45" s="2">
        <v>62</v>
      </c>
      <c r="G45" s="2">
        <v>87</v>
      </c>
      <c r="H45" s="2">
        <v>82</v>
      </c>
      <c r="I45" s="2">
        <v>87</v>
      </c>
      <c r="J45" s="2">
        <v>89</v>
      </c>
      <c r="K45" s="3">
        <v>85</v>
      </c>
      <c r="L45" s="2">
        <v>94</v>
      </c>
      <c r="M45" s="2">
        <v>79</v>
      </c>
      <c r="N45" s="21">
        <f>D45*2.5+E45*3+F45*2+G45*3.5+H45*2+I45*2+J45*2.5+K45*1+L45*3.5+M45*2.5</f>
        <v>2081.5</v>
      </c>
      <c r="O45" s="21">
        <f>2.5+3+2+3.5+2+2+2.5+7</f>
        <v>24.5</v>
      </c>
      <c r="P45" s="22">
        <f>N45/O45</f>
        <v>84.959183673469383</v>
      </c>
      <c r="R45" s="10">
        <v>120909111</v>
      </c>
      <c r="S45" s="11" t="s">
        <v>25</v>
      </c>
      <c r="T45" s="9">
        <v>83</v>
      </c>
      <c r="U45" s="9">
        <v>79</v>
      </c>
      <c r="V45" s="9">
        <v>78</v>
      </c>
      <c r="W45" s="9">
        <v>90</v>
      </c>
      <c r="X45" s="9">
        <v>89</v>
      </c>
      <c r="Y45" s="9">
        <v>72</v>
      </c>
      <c r="Z45" s="9">
        <v>82</v>
      </c>
      <c r="AA45" s="10">
        <v>85</v>
      </c>
      <c r="AB45" s="10">
        <v>95</v>
      </c>
      <c r="AC45" s="10">
        <v>85</v>
      </c>
      <c r="AD45" s="11" t="s">
        <v>138</v>
      </c>
      <c r="AE45" s="11" t="s">
        <v>138</v>
      </c>
      <c r="AF45" s="11" t="s">
        <v>138</v>
      </c>
      <c r="AG45" s="11" t="s">
        <v>138</v>
      </c>
      <c r="AH45" s="11" t="s">
        <v>138</v>
      </c>
      <c r="AI45" s="23">
        <f>T45*2+U45*3.5+V45*2.5+W45*2+X45*3+Y45*2.5+Z45*3+AA45*2+AB45*2+AC45*1</f>
        <v>1955.5</v>
      </c>
      <c r="AJ45" s="24">
        <v>23.5</v>
      </c>
      <c r="AK45" s="23">
        <f>AI45/AJ45</f>
        <v>83.212765957446805</v>
      </c>
      <c r="AL45" s="25">
        <f>AI45+N45</f>
        <v>4037</v>
      </c>
      <c r="AM45" s="25">
        <f>AJ45+O45</f>
        <v>48</v>
      </c>
      <c r="AN45" s="25">
        <f>AL45/AM45</f>
        <v>84.104166666666671</v>
      </c>
      <c r="AO45" s="25">
        <v>0</v>
      </c>
      <c r="AP45" s="25">
        <f>AN45+AO45</f>
        <v>84.104166666666671</v>
      </c>
    </row>
    <row r="46" spans="1:42" x14ac:dyDescent="0.15">
      <c r="A46" s="2">
        <v>43</v>
      </c>
      <c r="B46" s="3">
        <v>120909221</v>
      </c>
      <c r="C46" s="4" t="s">
        <v>70</v>
      </c>
      <c r="D46" s="2">
        <v>88</v>
      </c>
      <c r="E46" s="2">
        <v>83</v>
      </c>
      <c r="F46" s="2">
        <v>79</v>
      </c>
      <c r="G46" s="2">
        <v>86</v>
      </c>
      <c r="H46" s="2">
        <v>76</v>
      </c>
      <c r="I46" s="2">
        <v>84</v>
      </c>
      <c r="J46" s="2">
        <v>90</v>
      </c>
      <c r="K46" s="3">
        <v>75</v>
      </c>
      <c r="L46" s="2">
        <v>90</v>
      </c>
      <c r="M46" s="2">
        <v>83</v>
      </c>
      <c r="N46" s="21">
        <f>D46*2.5+E46*3+F46*2+G46*3.5+H46*2+I46*2+J46*2.5+K46*1+L46*3.5+M46*2.5</f>
        <v>2070.5</v>
      </c>
      <c r="O46" s="21">
        <f>2.5+3+2+3.5+2+2+2.5+7</f>
        <v>24.5</v>
      </c>
      <c r="P46" s="22">
        <f>N46/O46</f>
        <v>84.510204081632651</v>
      </c>
      <c r="R46" s="10">
        <v>120909221</v>
      </c>
      <c r="S46" s="11" t="s">
        <v>70</v>
      </c>
      <c r="T46" s="9">
        <v>83</v>
      </c>
      <c r="U46" s="9">
        <v>83</v>
      </c>
      <c r="V46" s="9">
        <v>77</v>
      </c>
      <c r="W46" s="9">
        <v>94</v>
      </c>
      <c r="X46" s="9">
        <v>87</v>
      </c>
      <c r="Y46" s="9">
        <v>92</v>
      </c>
      <c r="Z46" s="9">
        <v>78</v>
      </c>
      <c r="AA46" s="10">
        <v>85</v>
      </c>
      <c r="AB46" s="10">
        <v>75</v>
      </c>
      <c r="AC46" s="10">
        <v>75</v>
      </c>
      <c r="AD46" s="11" t="s">
        <v>138</v>
      </c>
      <c r="AE46" s="11" t="s">
        <v>138</v>
      </c>
      <c r="AF46" s="11" t="s">
        <v>138</v>
      </c>
      <c r="AG46" s="11" t="s">
        <v>138</v>
      </c>
      <c r="AH46" s="11" t="s">
        <v>138</v>
      </c>
      <c r="AI46" s="23">
        <f>T46*2+U46*3.5+V46*2.5+W46*2+X46*3+Y46*2.5+Z46*3+AA46*2+AB46*2+AC46*1</f>
        <v>1957</v>
      </c>
      <c r="AJ46" s="24">
        <v>23.5</v>
      </c>
      <c r="AK46" s="23">
        <f>AI46/AJ46</f>
        <v>83.276595744680847</v>
      </c>
      <c r="AL46" s="25">
        <f>AI46+N46</f>
        <v>4027.5</v>
      </c>
      <c r="AM46" s="25">
        <f>AJ46+O46</f>
        <v>48</v>
      </c>
      <c r="AN46" s="25">
        <f>AL46/AM46</f>
        <v>83.90625</v>
      </c>
      <c r="AO46" s="25">
        <v>0</v>
      </c>
      <c r="AP46" s="25">
        <f>AN46+AO46</f>
        <v>83.90625</v>
      </c>
    </row>
    <row r="47" spans="1:42" x14ac:dyDescent="0.15">
      <c r="A47" s="2">
        <v>44</v>
      </c>
      <c r="B47" s="3">
        <v>120909218</v>
      </c>
      <c r="C47" s="4" t="s">
        <v>68</v>
      </c>
      <c r="D47" s="2">
        <v>84</v>
      </c>
      <c r="E47" s="2">
        <v>92</v>
      </c>
      <c r="F47" s="2">
        <v>89</v>
      </c>
      <c r="G47" s="2">
        <v>78</v>
      </c>
      <c r="H47" s="2">
        <v>71</v>
      </c>
      <c r="I47" s="2">
        <v>76</v>
      </c>
      <c r="J47" s="2">
        <v>88</v>
      </c>
      <c r="K47" s="3">
        <v>85</v>
      </c>
      <c r="L47" s="2">
        <v>95</v>
      </c>
      <c r="M47" s="2">
        <v>88</v>
      </c>
      <c r="N47" s="21">
        <f>D47*2.5+E47*3+F47*2+G47*3.5+H47*2+I47*2+J47*2.5+K47*1+L47*3.5+M47*2.5</f>
        <v>2088.5</v>
      </c>
      <c r="O47" s="21">
        <f>2.5+3+2+3.5+2+2+2.5+7</f>
        <v>24.5</v>
      </c>
      <c r="P47" s="22">
        <f>N47/O47</f>
        <v>85.244897959183675</v>
      </c>
      <c r="R47" s="10">
        <v>120909218</v>
      </c>
      <c r="S47" s="11" t="s">
        <v>68</v>
      </c>
      <c r="T47" s="9">
        <v>92</v>
      </c>
      <c r="U47" s="9">
        <v>69</v>
      </c>
      <c r="V47" s="9">
        <v>78</v>
      </c>
      <c r="W47" s="9">
        <v>97</v>
      </c>
      <c r="X47" s="9">
        <v>70</v>
      </c>
      <c r="Y47" s="9">
        <v>95</v>
      </c>
      <c r="Z47" s="9">
        <v>77</v>
      </c>
      <c r="AA47" s="10">
        <v>85</v>
      </c>
      <c r="AB47" s="10">
        <v>85</v>
      </c>
      <c r="AC47" s="9">
        <v>90</v>
      </c>
      <c r="AD47" s="11" t="s">
        <v>138</v>
      </c>
      <c r="AE47" s="11" t="s">
        <v>138</v>
      </c>
      <c r="AF47" s="11" t="s">
        <v>138</v>
      </c>
      <c r="AG47" s="11" t="s">
        <v>138</v>
      </c>
      <c r="AH47" s="11" t="s">
        <v>138</v>
      </c>
      <c r="AI47" s="23">
        <f>T47*2+U47*3.5+V47*2.5+W47*2+X47*3+Y47*2.5+Z47*3+AA47*2+AB47*2+AC47*1</f>
        <v>1923</v>
      </c>
      <c r="AJ47" s="24">
        <v>23.5</v>
      </c>
      <c r="AK47" s="23">
        <f>AI47/AJ47</f>
        <v>81.829787234042556</v>
      </c>
      <c r="AL47" s="25">
        <f>AI47+N47</f>
        <v>4011.5</v>
      </c>
      <c r="AM47" s="25">
        <f>AJ47+O47</f>
        <v>48</v>
      </c>
      <c r="AN47" s="25">
        <f>AL47/AM47</f>
        <v>83.572916666666671</v>
      </c>
      <c r="AO47" s="25">
        <v>0</v>
      </c>
      <c r="AP47" s="25">
        <f>AN47+AO47</f>
        <v>83.572916666666671</v>
      </c>
    </row>
    <row r="48" spans="1:42" x14ac:dyDescent="0.15">
      <c r="A48" s="2">
        <v>45</v>
      </c>
      <c r="B48" s="3">
        <v>120909317</v>
      </c>
      <c r="C48" s="4" t="s">
        <v>103</v>
      </c>
      <c r="D48" s="2">
        <v>82</v>
      </c>
      <c r="E48" s="2">
        <v>84</v>
      </c>
      <c r="F48" s="2">
        <v>88</v>
      </c>
      <c r="G48" s="2">
        <v>84</v>
      </c>
      <c r="H48" s="2">
        <v>63</v>
      </c>
      <c r="I48" s="2">
        <v>79</v>
      </c>
      <c r="J48" s="2">
        <v>89</v>
      </c>
      <c r="K48" s="3">
        <v>85</v>
      </c>
      <c r="L48" s="2">
        <v>90</v>
      </c>
      <c r="M48" s="2">
        <v>76</v>
      </c>
      <c r="N48" s="21">
        <f>D48*2.5+E48*3+F48*2+G48*3.5+H48*2+I48*2+J48*2.5+K48*1+L48*3.5+M48*2.5</f>
        <v>2023.5</v>
      </c>
      <c r="O48" s="21">
        <f>2.5+3+2+3.5+2+2+2.5+7</f>
        <v>24.5</v>
      </c>
      <c r="P48" s="22">
        <f>N48/O48</f>
        <v>82.591836734693871</v>
      </c>
      <c r="R48" s="10">
        <v>120909317</v>
      </c>
      <c r="S48" s="11" t="s">
        <v>103</v>
      </c>
      <c r="T48" s="9">
        <v>82</v>
      </c>
      <c r="U48" s="9">
        <v>76</v>
      </c>
      <c r="V48" s="9">
        <v>66</v>
      </c>
      <c r="W48" s="9">
        <v>97</v>
      </c>
      <c r="X48" s="9">
        <v>93</v>
      </c>
      <c r="Y48" s="9">
        <v>91</v>
      </c>
      <c r="Z48" s="9">
        <v>75</v>
      </c>
      <c r="AA48" s="10">
        <v>95</v>
      </c>
      <c r="AB48" s="10">
        <v>95</v>
      </c>
      <c r="AC48" s="10">
        <v>85</v>
      </c>
      <c r="AD48" s="11" t="s">
        <v>138</v>
      </c>
      <c r="AE48" s="11" t="s">
        <v>138</v>
      </c>
      <c r="AF48" s="11" t="s">
        <v>138</v>
      </c>
      <c r="AG48" s="11" t="s">
        <v>138</v>
      </c>
      <c r="AH48" s="11" t="s">
        <v>138</v>
      </c>
      <c r="AI48" s="23">
        <f>T48*2+U48*3.5+V48*2.5+W48*2+X48*3+Y48*2.5+Z48*3+AA48*2+AB48*2+AC48*1</f>
        <v>1985.5</v>
      </c>
      <c r="AJ48" s="24">
        <v>23.5</v>
      </c>
      <c r="AK48" s="23">
        <f>AI48/AJ48</f>
        <v>84.489361702127653</v>
      </c>
      <c r="AL48" s="25">
        <f>AI48+N48</f>
        <v>4009</v>
      </c>
      <c r="AM48" s="25">
        <f>AJ48+O48</f>
        <v>48</v>
      </c>
      <c r="AN48" s="25">
        <f>AL48/AM48</f>
        <v>83.520833333333329</v>
      </c>
      <c r="AO48" s="25">
        <v>0</v>
      </c>
      <c r="AP48" s="25">
        <f>AN48+AO48</f>
        <v>83.520833333333329</v>
      </c>
    </row>
    <row r="49" spans="1:42" x14ac:dyDescent="0.15">
      <c r="A49" s="2">
        <v>46</v>
      </c>
      <c r="B49" s="3">
        <v>120909231</v>
      </c>
      <c r="C49" s="4" t="s">
        <v>80</v>
      </c>
      <c r="D49" s="2">
        <v>80</v>
      </c>
      <c r="E49" s="2">
        <v>91</v>
      </c>
      <c r="F49" s="2">
        <v>78</v>
      </c>
      <c r="G49" s="2">
        <v>85</v>
      </c>
      <c r="H49" s="2">
        <v>60</v>
      </c>
      <c r="I49" s="2">
        <v>77</v>
      </c>
      <c r="J49" s="2">
        <v>90</v>
      </c>
      <c r="K49" s="3">
        <v>85</v>
      </c>
      <c r="L49" s="2">
        <v>91</v>
      </c>
      <c r="M49" s="2">
        <v>79</v>
      </c>
      <c r="N49" s="21">
        <f>D49*2.5+E49*3+F49*2+G49*3.5+H49*2+I49*2+J49*2.5+K49*1+L49*3.5+M49*2.5</f>
        <v>2026.5</v>
      </c>
      <c r="O49" s="21">
        <f>2.5+3+2+3.5+2+2+2.5+7</f>
        <v>24.5</v>
      </c>
      <c r="P49" s="22">
        <f>N49/O49</f>
        <v>82.714285714285708</v>
      </c>
      <c r="R49" s="10">
        <v>120909231</v>
      </c>
      <c r="S49" s="11" t="s">
        <v>80</v>
      </c>
      <c r="T49" s="9">
        <v>90</v>
      </c>
      <c r="U49" s="9">
        <v>83</v>
      </c>
      <c r="V49" s="9">
        <v>81</v>
      </c>
      <c r="W49" s="9">
        <v>96</v>
      </c>
      <c r="X49" s="9">
        <v>65</v>
      </c>
      <c r="Y49" s="9">
        <v>89</v>
      </c>
      <c r="Z49" s="9">
        <v>86</v>
      </c>
      <c r="AA49" s="10">
        <v>85</v>
      </c>
      <c r="AB49" s="10">
        <v>85</v>
      </c>
      <c r="AC49" s="10">
        <v>95</v>
      </c>
      <c r="AD49" s="11" t="s">
        <v>138</v>
      </c>
      <c r="AE49" s="9">
        <v>87</v>
      </c>
      <c r="AF49" s="11" t="s">
        <v>138</v>
      </c>
      <c r="AG49" s="11" t="s">
        <v>138</v>
      </c>
      <c r="AH49" s="11" t="s">
        <v>138</v>
      </c>
      <c r="AI49" s="23">
        <f>T49*2+U49*3.5+V49*2.5+W49*2+X49*3+Y49*2.5+Z49*3+AA49*2+AB49*2+AC49*1+AE49*1.5</f>
        <v>2106</v>
      </c>
      <c r="AJ49" s="24">
        <v>25</v>
      </c>
      <c r="AK49" s="23">
        <f>AI49/AJ49</f>
        <v>84.24</v>
      </c>
      <c r="AL49" s="25">
        <f>AI49+N49</f>
        <v>4132.5</v>
      </c>
      <c r="AM49" s="25">
        <f>AJ49+O49</f>
        <v>49.5</v>
      </c>
      <c r="AN49" s="25">
        <f>AL49/AM49</f>
        <v>83.484848484848484</v>
      </c>
      <c r="AO49" s="25">
        <v>0</v>
      </c>
      <c r="AP49" s="25">
        <f>AN49+AO49</f>
        <v>83.484848484848484</v>
      </c>
    </row>
    <row r="50" spans="1:42" x14ac:dyDescent="0.15">
      <c r="A50" s="2">
        <v>47</v>
      </c>
      <c r="B50" s="3">
        <v>120909115</v>
      </c>
      <c r="C50" s="4" t="s">
        <v>29</v>
      </c>
      <c r="D50" s="2">
        <v>83</v>
      </c>
      <c r="E50" s="2">
        <v>91</v>
      </c>
      <c r="F50" s="2">
        <v>75</v>
      </c>
      <c r="G50" s="2">
        <v>79</v>
      </c>
      <c r="H50" s="2">
        <v>75</v>
      </c>
      <c r="I50" s="2">
        <v>76</v>
      </c>
      <c r="J50" s="2">
        <v>91</v>
      </c>
      <c r="K50" s="3">
        <v>85</v>
      </c>
      <c r="L50" s="2">
        <v>95</v>
      </c>
      <c r="M50" s="2">
        <v>86</v>
      </c>
      <c r="N50" s="21">
        <f>D50*2.5+E50*3+F50*2+G50*3.5+H50*2+I50*2+J50*2.5+K50*1+L50*3.5+M50*2.5</f>
        <v>2069</v>
      </c>
      <c r="O50" s="21">
        <f>2.5+3+2+3.5+2+2+2.5+7</f>
        <v>24.5</v>
      </c>
      <c r="P50" s="22">
        <f>N50/O50</f>
        <v>84.448979591836732</v>
      </c>
      <c r="R50" s="10">
        <v>120909115</v>
      </c>
      <c r="S50" s="11" t="s">
        <v>29</v>
      </c>
      <c r="T50" s="9">
        <v>88</v>
      </c>
      <c r="U50" s="9">
        <v>82</v>
      </c>
      <c r="V50" s="9">
        <v>61</v>
      </c>
      <c r="W50" s="9">
        <v>95</v>
      </c>
      <c r="X50" s="9">
        <v>83</v>
      </c>
      <c r="Y50" s="9">
        <v>84</v>
      </c>
      <c r="Z50" s="9">
        <v>80</v>
      </c>
      <c r="AA50" s="10">
        <v>85</v>
      </c>
      <c r="AB50" s="10">
        <v>85</v>
      </c>
      <c r="AC50" s="10">
        <v>85</v>
      </c>
      <c r="AD50" s="11" t="s">
        <v>138</v>
      </c>
      <c r="AE50" s="11" t="s">
        <v>138</v>
      </c>
      <c r="AF50" s="11" t="s">
        <v>138</v>
      </c>
      <c r="AG50" s="11" t="s">
        <v>138</v>
      </c>
      <c r="AH50" s="11" t="s">
        <v>138</v>
      </c>
      <c r="AI50" s="23">
        <f>T50*2+U50*3.5+V50*2.5+W50*2+X50*3+Y50*2.5+Z50*3+AA50*2+AB50*2+AC50*1</f>
        <v>1929.5</v>
      </c>
      <c r="AJ50" s="24">
        <v>23.5</v>
      </c>
      <c r="AK50" s="23">
        <f>AI50/AJ50</f>
        <v>82.106382978723403</v>
      </c>
      <c r="AL50" s="25">
        <f>AI50+N50</f>
        <v>3998.5</v>
      </c>
      <c r="AM50" s="25">
        <f>AJ50+O50</f>
        <v>48</v>
      </c>
      <c r="AN50" s="25">
        <f>AL50/AM50</f>
        <v>83.302083333333329</v>
      </c>
      <c r="AO50" s="25">
        <v>0</v>
      </c>
      <c r="AP50" s="25">
        <f>AN50+AO50</f>
        <v>83.302083333333329</v>
      </c>
    </row>
    <row r="51" spans="1:42" x14ac:dyDescent="0.15">
      <c r="A51" s="2">
        <v>48</v>
      </c>
      <c r="B51" s="3">
        <v>120909234</v>
      </c>
      <c r="C51" s="4" t="s">
        <v>83</v>
      </c>
      <c r="D51" s="2">
        <v>80</v>
      </c>
      <c r="E51" s="2">
        <v>83</v>
      </c>
      <c r="F51" s="2">
        <v>84</v>
      </c>
      <c r="G51" s="2">
        <v>79</v>
      </c>
      <c r="H51" s="2">
        <v>65</v>
      </c>
      <c r="I51" s="2">
        <v>80</v>
      </c>
      <c r="J51" s="2">
        <v>90</v>
      </c>
      <c r="K51" s="3">
        <v>85</v>
      </c>
      <c r="L51" s="2">
        <v>91</v>
      </c>
      <c r="M51" s="2">
        <v>80</v>
      </c>
      <c r="N51" s="21">
        <f>D51*2.5+E51*3+F51*2+G51*3.5+H51*2+I51*2+J51*2.5+K51*1+L51*3.5+M51*2.5</f>
        <v>2012</v>
      </c>
      <c r="O51" s="21">
        <f>2.5+3+2+3.5+2+2+2.5+7</f>
        <v>24.5</v>
      </c>
      <c r="P51" s="22">
        <f>N51/O51</f>
        <v>82.122448979591837</v>
      </c>
      <c r="R51" s="10">
        <v>120909234</v>
      </c>
      <c r="S51" s="11" t="s">
        <v>83</v>
      </c>
      <c r="T51" s="9">
        <v>89</v>
      </c>
      <c r="U51" s="9">
        <v>80</v>
      </c>
      <c r="V51" s="9">
        <v>78</v>
      </c>
      <c r="W51" s="9">
        <v>98</v>
      </c>
      <c r="X51" s="9">
        <v>75</v>
      </c>
      <c r="Y51" s="9">
        <v>93</v>
      </c>
      <c r="Z51" s="9">
        <v>83</v>
      </c>
      <c r="AA51" s="10">
        <v>85</v>
      </c>
      <c r="AB51" s="10">
        <v>85</v>
      </c>
      <c r="AC51" s="10">
        <v>95</v>
      </c>
      <c r="AD51" s="11" t="s">
        <v>138</v>
      </c>
      <c r="AE51" s="9">
        <v>80</v>
      </c>
      <c r="AF51" s="11" t="s">
        <v>138</v>
      </c>
      <c r="AG51" s="11" t="s">
        <v>138</v>
      </c>
      <c r="AH51" s="11" t="s">
        <v>138</v>
      </c>
      <c r="AI51" s="23">
        <f>T51*2+U51*3.5+V51*2.5+W51*2+X51*3+Y51*2.5+Z51*3+AA51*2+AB51*2+AC51*1+AE51*1.5</f>
        <v>2110.5</v>
      </c>
      <c r="AJ51" s="24">
        <v>25</v>
      </c>
      <c r="AK51" s="23">
        <f>AI51/AJ51</f>
        <v>84.42</v>
      </c>
      <c r="AL51" s="25">
        <f>AI51+N51</f>
        <v>4122.5</v>
      </c>
      <c r="AM51" s="25">
        <f>AJ51+O51</f>
        <v>49.5</v>
      </c>
      <c r="AN51" s="25">
        <f>AL51/AM51</f>
        <v>83.282828282828277</v>
      </c>
      <c r="AO51" s="25">
        <v>0</v>
      </c>
      <c r="AP51" s="25">
        <f>AN51+AO51</f>
        <v>83.282828282828277</v>
      </c>
    </row>
    <row r="52" spans="1:42" x14ac:dyDescent="0.15">
      <c r="A52" s="2">
        <v>49</v>
      </c>
      <c r="B52" s="3">
        <v>120909225</v>
      </c>
      <c r="C52" s="4" t="s">
        <v>74</v>
      </c>
      <c r="D52" s="2">
        <v>89</v>
      </c>
      <c r="E52" s="2">
        <v>80</v>
      </c>
      <c r="F52" s="2">
        <v>82</v>
      </c>
      <c r="G52" s="2">
        <v>89</v>
      </c>
      <c r="H52" s="2">
        <v>76</v>
      </c>
      <c r="I52" s="2">
        <v>84</v>
      </c>
      <c r="J52" s="2">
        <v>88</v>
      </c>
      <c r="K52" s="3">
        <v>85</v>
      </c>
      <c r="L52" s="2">
        <v>91</v>
      </c>
      <c r="M52" s="2">
        <v>84</v>
      </c>
      <c r="N52" s="21">
        <f>D52*2.5+E52*3+F52*2+G52*3.5+H52*2+I52*2+J52*2.5+K52*1+L52*3.5+M52*2.5</f>
        <v>2091.5</v>
      </c>
      <c r="O52" s="21">
        <f>2.5+3+2+3.5+2+2+2.5+7</f>
        <v>24.5</v>
      </c>
      <c r="P52" s="22">
        <f>N52/O52</f>
        <v>85.367346938775512</v>
      </c>
      <c r="R52" s="10">
        <v>120909225</v>
      </c>
      <c r="S52" s="11" t="s">
        <v>74</v>
      </c>
      <c r="T52" s="9">
        <v>79</v>
      </c>
      <c r="U52" s="9">
        <v>83</v>
      </c>
      <c r="V52" s="9">
        <v>78</v>
      </c>
      <c r="W52" s="9">
        <v>96</v>
      </c>
      <c r="X52" s="9">
        <v>79</v>
      </c>
      <c r="Y52" s="9">
        <v>83</v>
      </c>
      <c r="Z52" s="9">
        <v>70</v>
      </c>
      <c r="AA52" s="10">
        <v>85</v>
      </c>
      <c r="AB52" s="10">
        <v>85</v>
      </c>
      <c r="AC52" s="10">
        <v>75</v>
      </c>
      <c r="AD52" s="11" t="s">
        <v>138</v>
      </c>
      <c r="AE52" s="11" t="s">
        <v>138</v>
      </c>
      <c r="AF52" s="11" t="s">
        <v>138</v>
      </c>
      <c r="AG52" s="11" t="s">
        <v>138</v>
      </c>
      <c r="AH52" s="11" t="s">
        <v>138</v>
      </c>
      <c r="AI52" s="23">
        <f>T52*2+U52*3.5+V52*2.5+W52*2+X52*3+Y52*2.5+Z52*3+AA52*2+AB52*2+AC52*1</f>
        <v>1905</v>
      </c>
      <c r="AJ52" s="24">
        <v>23.5</v>
      </c>
      <c r="AK52" s="23">
        <f>AI52/AJ52</f>
        <v>81.063829787234042</v>
      </c>
      <c r="AL52" s="25">
        <f>AI52+N52</f>
        <v>3996.5</v>
      </c>
      <c r="AM52" s="25">
        <f>AJ52+O52</f>
        <v>48</v>
      </c>
      <c r="AN52" s="25">
        <f>AL52/AM52</f>
        <v>83.260416666666671</v>
      </c>
      <c r="AO52" s="25">
        <v>0</v>
      </c>
      <c r="AP52" s="25">
        <f>AN52+AO52</f>
        <v>83.260416666666671</v>
      </c>
    </row>
    <row r="53" spans="1:42" x14ac:dyDescent="0.15">
      <c r="A53" s="2">
        <v>50</v>
      </c>
      <c r="B53" s="3">
        <v>120909239</v>
      </c>
      <c r="C53" s="4" t="s">
        <v>86</v>
      </c>
      <c r="D53" s="2">
        <v>72</v>
      </c>
      <c r="E53" s="2">
        <v>81</v>
      </c>
      <c r="F53" s="2">
        <v>80</v>
      </c>
      <c r="G53" s="2">
        <v>81</v>
      </c>
      <c r="H53" s="2">
        <v>75</v>
      </c>
      <c r="I53" s="2">
        <v>85</v>
      </c>
      <c r="J53" s="2">
        <v>86</v>
      </c>
      <c r="K53" s="3">
        <v>85</v>
      </c>
      <c r="L53" s="2">
        <v>90</v>
      </c>
      <c r="M53" s="2">
        <v>80</v>
      </c>
      <c r="N53" s="21">
        <f>D53*2.5+E53*3+F53*2+G53*3.5+H53*2+I53*2+J53*2.5+K53*1+L53*3.5+M53*2.5</f>
        <v>2001.5</v>
      </c>
      <c r="O53" s="21">
        <f>2.5+3+2+3.5+2+2+2.5+7</f>
        <v>24.5</v>
      </c>
      <c r="P53" s="22">
        <f>N53/O53</f>
        <v>81.693877551020407</v>
      </c>
      <c r="R53" s="10">
        <v>120909239</v>
      </c>
      <c r="S53" s="11" t="s">
        <v>86</v>
      </c>
      <c r="T53" s="9">
        <v>76</v>
      </c>
      <c r="U53" s="9">
        <v>80</v>
      </c>
      <c r="V53" s="9">
        <v>78</v>
      </c>
      <c r="W53" s="9">
        <v>95</v>
      </c>
      <c r="X53" s="9">
        <v>81</v>
      </c>
      <c r="Y53" s="9">
        <v>85</v>
      </c>
      <c r="Z53" s="9">
        <v>81</v>
      </c>
      <c r="AA53" s="10">
        <v>85</v>
      </c>
      <c r="AB53" s="10">
        <v>95</v>
      </c>
      <c r="AC53" s="10">
        <v>85</v>
      </c>
      <c r="AD53" s="11" t="s">
        <v>138</v>
      </c>
      <c r="AE53" s="11" t="s">
        <v>138</v>
      </c>
      <c r="AF53" s="11" t="s">
        <v>138</v>
      </c>
      <c r="AG53" s="11" t="s">
        <v>138</v>
      </c>
      <c r="AH53" s="11" t="s">
        <v>138</v>
      </c>
      <c r="AI53" s="23">
        <f>T53*2+U53*3.5+V53*2.5+W53*2+X53*3+Y53*2.5+Z53*3+AA53*2+AB53*2+AC53*1</f>
        <v>1960.5</v>
      </c>
      <c r="AJ53" s="24">
        <v>23.5</v>
      </c>
      <c r="AK53" s="23">
        <f>AI53/AJ53</f>
        <v>83.425531914893611</v>
      </c>
      <c r="AL53" s="25">
        <f>AI53+N53</f>
        <v>3962</v>
      </c>
      <c r="AM53" s="25">
        <f>AJ53+O53</f>
        <v>48</v>
      </c>
      <c r="AN53" s="25">
        <f>AL53/AM53</f>
        <v>82.541666666666671</v>
      </c>
      <c r="AO53" s="25">
        <v>0</v>
      </c>
      <c r="AP53" s="25">
        <f>AN53+AO53</f>
        <v>82.541666666666671</v>
      </c>
    </row>
    <row r="54" spans="1:42" x14ac:dyDescent="0.15">
      <c r="A54" s="2">
        <v>51</v>
      </c>
      <c r="B54" s="3">
        <v>120909203</v>
      </c>
      <c r="C54" s="4" t="s">
        <v>55</v>
      </c>
      <c r="D54" s="2">
        <v>77</v>
      </c>
      <c r="E54" s="2">
        <v>86</v>
      </c>
      <c r="F54" s="2">
        <v>67</v>
      </c>
      <c r="G54" s="2">
        <v>87</v>
      </c>
      <c r="H54" s="2">
        <v>76</v>
      </c>
      <c r="I54" s="2">
        <v>66</v>
      </c>
      <c r="J54" s="2">
        <v>88</v>
      </c>
      <c r="K54" s="3">
        <v>85</v>
      </c>
      <c r="L54" s="2">
        <v>94</v>
      </c>
      <c r="M54" s="2">
        <v>95</v>
      </c>
      <c r="N54" s="21">
        <f>D54*2.5+E54*3+F54*2+G54*3.5+H54*2+I54*2+J54*2.5+K54*1+L54*3.5+M54*2.5</f>
        <v>2044.5</v>
      </c>
      <c r="O54" s="21">
        <f>2.5+3+2+3.5+2+2+2.5+7</f>
        <v>24.5</v>
      </c>
      <c r="P54" s="22">
        <f>N54/O54</f>
        <v>83.448979591836732</v>
      </c>
      <c r="R54" s="10">
        <v>120909203</v>
      </c>
      <c r="S54" s="11" t="s">
        <v>55</v>
      </c>
      <c r="T54" s="9">
        <v>88</v>
      </c>
      <c r="U54" s="9">
        <v>73</v>
      </c>
      <c r="V54" s="9">
        <v>82</v>
      </c>
      <c r="W54" s="9">
        <v>98</v>
      </c>
      <c r="X54" s="9">
        <v>66</v>
      </c>
      <c r="Y54" s="9">
        <v>95</v>
      </c>
      <c r="Z54" s="9">
        <v>71</v>
      </c>
      <c r="AA54" s="10">
        <v>85</v>
      </c>
      <c r="AB54" s="10">
        <v>85</v>
      </c>
      <c r="AC54" s="10">
        <v>95</v>
      </c>
      <c r="AD54" s="11" t="s">
        <v>138</v>
      </c>
      <c r="AE54" s="11" t="s">
        <v>138</v>
      </c>
      <c r="AF54" s="11" t="s">
        <v>138</v>
      </c>
      <c r="AG54" s="11" t="s">
        <v>138</v>
      </c>
      <c r="AH54" s="11" t="s">
        <v>138</v>
      </c>
      <c r="AI54" s="23">
        <f>T54*2+U54*3.5+V54*2.5+W54*2+X54*3+Y54*2.5+Z54*3+AA54*2+AB54*2+AC54*1</f>
        <v>1916</v>
      </c>
      <c r="AJ54" s="24">
        <v>23.5</v>
      </c>
      <c r="AK54" s="23">
        <f>AI54/AJ54</f>
        <v>81.531914893617028</v>
      </c>
      <c r="AL54" s="25">
        <f>AI54+N54</f>
        <v>3960.5</v>
      </c>
      <c r="AM54" s="25">
        <f>AJ54+O54</f>
        <v>48</v>
      </c>
      <c r="AN54" s="25">
        <f>AL54/AM54</f>
        <v>82.510416666666671</v>
      </c>
      <c r="AO54" s="25">
        <v>0</v>
      </c>
      <c r="AP54" s="25">
        <f>AN54+AO54</f>
        <v>82.510416666666671</v>
      </c>
    </row>
    <row r="55" spans="1:42" x14ac:dyDescent="0.15">
      <c r="A55" s="2">
        <v>52</v>
      </c>
      <c r="B55" s="3">
        <v>120909128</v>
      </c>
      <c r="C55" s="4" t="s">
        <v>40</v>
      </c>
      <c r="D55" s="2">
        <v>76</v>
      </c>
      <c r="E55" s="2">
        <v>96</v>
      </c>
      <c r="F55" s="2">
        <v>89</v>
      </c>
      <c r="G55" s="2">
        <v>82</v>
      </c>
      <c r="H55" s="2">
        <v>77</v>
      </c>
      <c r="I55" s="2">
        <v>69</v>
      </c>
      <c r="J55" s="2">
        <v>90</v>
      </c>
      <c r="K55" s="3">
        <v>85</v>
      </c>
      <c r="L55" s="2">
        <v>90</v>
      </c>
      <c r="M55" s="2">
        <v>75</v>
      </c>
      <c r="N55" s="21">
        <f>D55*2.5+E55*3+F55*2+G55*3.5+H55*2+I55*2+J55*2.5+K55*1+L55*3.5+M55*2.5</f>
        <v>2047.5</v>
      </c>
      <c r="O55" s="21">
        <f>2.5+3+2+3.5+2+2+2.5+7</f>
        <v>24.5</v>
      </c>
      <c r="P55" s="22">
        <f>N55/O55</f>
        <v>83.571428571428569</v>
      </c>
      <c r="R55" s="10">
        <v>120909128</v>
      </c>
      <c r="S55" s="11" t="s">
        <v>40</v>
      </c>
      <c r="T55" s="9">
        <v>87</v>
      </c>
      <c r="U55" s="9">
        <v>78</v>
      </c>
      <c r="V55" s="9">
        <v>71</v>
      </c>
      <c r="W55" s="9">
        <v>98</v>
      </c>
      <c r="X55" s="9">
        <v>74</v>
      </c>
      <c r="Y55" s="9">
        <v>86</v>
      </c>
      <c r="Z55" s="9">
        <v>81</v>
      </c>
      <c r="AA55" s="10">
        <v>75</v>
      </c>
      <c r="AB55" s="10">
        <v>85</v>
      </c>
      <c r="AC55" s="9">
        <v>90</v>
      </c>
      <c r="AD55" s="11" t="s">
        <v>138</v>
      </c>
      <c r="AE55" s="11" t="s">
        <v>138</v>
      </c>
      <c r="AF55" s="11" t="s">
        <v>138</v>
      </c>
      <c r="AG55" s="11" t="s">
        <v>138</v>
      </c>
      <c r="AH55" s="11" t="s">
        <v>138</v>
      </c>
      <c r="AI55" s="23">
        <f>T55*2+U55*3.5+V55*2.5+W55*2+X55*3+Y55*2.5+Z55*3+AA55*2+AB55*2+AC55*1</f>
        <v>1910.5</v>
      </c>
      <c r="AJ55" s="24">
        <v>23.5</v>
      </c>
      <c r="AK55" s="23">
        <f>AI55/AJ55</f>
        <v>81.297872340425528</v>
      </c>
      <c r="AL55" s="25">
        <f>AI55+N55</f>
        <v>3958</v>
      </c>
      <c r="AM55" s="25">
        <f>AJ55+O55</f>
        <v>48</v>
      </c>
      <c r="AN55" s="25">
        <f>AL55/AM55</f>
        <v>82.458333333333329</v>
      </c>
      <c r="AO55" s="25">
        <v>0</v>
      </c>
      <c r="AP55" s="25">
        <f>AN55+AO55</f>
        <v>82.458333333333329</v>
      </c>
    </row>
    <row r="56" spans="1:42" x14ac:dyDescent="0.15">
      <c r="A56" s="2">
        <v>53</v>
      </c>
      <c r="B56" s="3">
        <v>120909310</v>
      </c>
      <c r="C56" s="4" t="s">
        <v>96</v>
      </c>
      <c r="D56" s="2">
        <v>67</v>
      </c>
      <c r="E56" s="2">
        <v>92</v>
      </c>
      <c r="F56" s="2">
        <v>63</v>
      </c>
      <c r="G56" s="2">
        <v>87</v>
      </c>
      <c r="H56" s="2">
        <v>66</v>
      </c>
      <c r="I56" s="2">
        <v>78</v>
      </c>
      <c r="J56" s="2">
        <v>93</v>
      </c>
      <c r="K56" s="3">
        <v>85</v>
      </c>
      <c r="L56" s="2">
        <v>89</v>
      </c>
      <c r="M56" s="2">
        <v>83</v>
      </c>
      <c r="N56" s="21">
        <f>D56*2.5+E56*3+F56*2+G56*3.5+H56*2+I56*2+J56*2.5+K56*1+L56*3.5+M56*2.5</f>
        <v>1998.5</v>
      </c>
      <c r="O56" s="21">
        <f>2.5+3+2+3.5+2+2+2.5+7</f>
        <v>24.5</v>
      </c>
      <c r="P56" s="22">
        <f>N56/O56</f>
        <v>81.571428571428569</v>
      </c>
      <c r="R56" s="10">
        <v>120909310</v>
      </c>
      <c r="S56" s="11" t="s">
        <v>96</v>
      </c>
      <c r="T56" s="9">
        <v>72</v>
      </c>
      <c r="U56" s="9">
        <v>81</v>
      </c>
      <c r="V56" s="9">
        <v>82</v>
      </c>
      <c r="W56" s="9">
        <v>97</v>
      </c>
      <c r="X56" s="9">
        <v>85</v>
      </c>
      <c r="Y56" s="9">
        <v>82</v>
      </c>
      <c r="Z56" s="9">
        <v>79</v>
      </c>
      <c r="AA56" s="10">
        <v>85</v>
      </c>
      <c r="AB56" s="10">
        <v>85</v>
      </c>
      <c r="AC56" s="10">
        <v>95</v>
      </c>
      <c r="AD56" s="11" t="s">
        <v>138</v>
      </c>
      <c r="AE56" s="11" t="s">
        <v>138</v>
      </c>
      <c r="AF56" s="11" t="s">
        <v>138</v>
      </c>
      <c r="AG56" s="11" t="s">
        <v>138</v>
      </c>
      <c r="AH56" s="11" t="s">
        <v>138</v>
      </c>
      <c r="AI56" s="23">
        <f>T56*2+U56*3.5+V56*2.5+W56*2+X56*3+Y56*2.5+Z56*3+AA56*2+AB56*2+AC56*1</f>
        <v>1958.5</v>
      </c>
      <c r="AJ56" s="24">
        <v>23.5</v>
      </c>
      <c r="AK56" s="23">
        <f>AI56/AJ56</f>
        <v>83.340425531914889</v>
      </c>
      <c r="AL56" s="25">
        <f>AI56+N56</f>
        <v>3957</v>
      </c>
      <c r="AM56" s="25">
        <f>AJ56+O56</f>
        <v>48</v>
      </c>
      <c r="AN56" s="25">
        <f>AL56/AM56</f>
        <v>82.4375</v>
      </c>
      <c r="AO56" s="25">
        <v>0</v>
      </c>
      <c r="AP56" s="25">
        <f>AN56+AO56</f>
        <v>82.4375</v>
      </c>
    </row>
    <row r="57" spans="1:42" x14ac:dyDescent="0.15">
      <c r="A57" s="2">
        <v>54</v>
      </c>
      <c r="B57" s="3">
        <v>120909126</v>
      </c>
      <c r="C57" s="4" t="s">
        <v>38</v>
      </c>
      <c r="D57" s="2">
        <v>79</v>
      </c>
      <c r="E57" s="2">
        <v>83</v>
      </c>
      <c r="F57" s="2">
        <v>80</v>
      </c>
      <c r="G57" s="2">
        <v>86</v>
      </c>
      <c r="H57" s="2">
        <v>70</v>
      </c>
      <c r="I57" s="2">
        <v>66</v>
      </c>
      <c r="J57" s="2">
        <v>88</v>
      </c>
      <c r="K57" s="3">
        <v>85</v>
      </c>
      <c r="L57" s="2">
        <v>97</v>
      </c>
      <c r="M57" s="2">
        <v>79</v>
      </c>
      <c r="N57" s="21">
        <f>D57*2.5+E57*3+F57*2+G57*3.5+H57*2+I57*2+J57*2.5+K57*1+L57*3.5+M57*2.5</f>
        <v>2021.5</v>
      </c>
      <c r="O57" s="21">
        <f>2.5+3+2+3.5+2+2+2.5+7</f>
        <v>24.5</v>
      </c>
      <c r="P57" s="22">
        <f>N57/O57</f>
        <v>82.510204081632651</v>
      </c>
      <c r="R57" s="10">
        <v>120909126</v>
      </c>
      <c r="S57" s="11" t="s">
        <v>38</v>
      </c>
      <c r="T57" s="9">
        <v>89</v>
      </c>
      <c r="U57" s="9">
        <v>75</v>
      </c>
      <c r="V57" s="9">
        <v>72</v>
      </c>
      <c r="W57" s="9">
        <v>99</v>
      </c>
      <c r="X57" s="9">
        <v>80</v>
      </c>
      <c r="Y57" s="9">
        <v>88</v>
      </c>
      <c r="Z57" s="9">
        <v>80</v>
      </c>
      <c r="AA57" s="10">
        <v>85</v>
      </c>
      <c r="AB57" s="10">
        <v>85</v>
      </c>
      <c r="AC57" s="9">
        <v>75</v>
      </c>
      <c r="AD57" s="11" t="s">
        <v>138</v>
      </c>
      <c r="AE57" s="11" t="s">
        <v>138</v>
      </c>
      <c r="AF57" s="11" t="s">
        <v>138</v>
      </c>
      <c r="AG57" s="11" t="s">
        <v>138</v>
      </c>
      <c r="AH57" s="11" t="s">
        <v>138</v>
      </c>
      <c r="AI57" s="23">
        <f>T57*2+U57*3.5+V57*2.5+W57*2+X57*3+Y57*2.5+Z57*3+AA57*2+AB57*2+AC57*1</f>
        <v>1933.5</v>
      </c>
      <c r="AJ57" s="24">
        <v>23.5</v>
      </c>
      <c r="AK57" s="23">
        <f>AI57/AJ57</f>
        <v>82.276595744680847</v>
      </c>
      <c r="AL57" s="25">
        <f>AI57+N57</f>
        <v>3955</v>
      </c>
      <c r="AM57" s="25">
        <f>AJ57+O57</f>
        <v>48</v>
      </c>
      <c r="AN57" s="25">
        <f>AL57/AM57</f>
        <v>82.395833333333329</v>
      </c>
      <c r="AO57" s="25">
        <v>0</v>
      </c>
      <c r="AP57" s="25">
        <f>AN57+AO57</f>
        <v>82.395833333333329</v>
      </c>
    </row>
    <row r="58" spans="1:42" x14ac:dyDescent="0.15">
      <c r="A58" s="2">
        <v>55</v>
      </c>
      <c r="B58" s="3">
        <v>120909320</v>
      </c>
      <c r="C58" s="4" t="s">
        <v>106</v>
      </c>
      <c r="D58" s="2">
        <v>80</v>
      </c>
      <c r="E58" s="2">
        <v>87</v>
      </c>
      <c r="F58" s="2">
        <v>68</v>
      </c>
      <c r="G58" s="2">
        <v>81</v>
      </c>
      <c r="H58" s="2">
        <v>65</v>
      </c>
      <c r="I58" s="2">
        <v>66</v>
      </c>
      <c r="J58" s="2">
        <v>90</v>
      </c>
      <c r="K58" s="3">
        <v>75</v>
      </c>
      <c r="L58" s="2">
        <v>93</v>
      </c>
      <c r="M58" s="2">
        <v>73</v>
      </c>
      <c r="N58" s="21">
        <f>D58*2.5+E58*3+F58*2+G58*3.5+H58*2+I58*2+J58*2.5+K58*1+L58*3.5+M58*2.5</f>
        <v>1950.5</v>
      </c>
      <c r="O58" s="21">
        <f>2.5+3+2+3.5+2+2+2.5+7</f>
        <v>24.5</v>
      </c>
      <c r="P58" s="22">
        <f>N58/O58</f>
        <v>79.612244897959187</v>
      </c>
      <c r="R58" s="10">
        <v>120909320</v>
      </c>
      <c r="S58" s="11" t="s">
        <v>106</v>
      </c>
      <c r="T58" s="9">
        <v>91</v>
      </c>
      <c r="U58" s="9">
        <v>80</v>
      </c>
      <c r="V58" s="9">
        <v>73</v>
      </c>
      <c r="W58" s="9">
        <v>95</v>
      </c>
      <c r="X58" s="9">
        <v>85</v>
      </c>
      <c r="Y58" s="9">
        <v>87</v>
      </c>
      <c r="Z58" s="9">
        <v>74</v>
      </c>
      <c r="AA58" s="10">
        <v>85</v>
      </c>
      <c r="AB58" s="10">
        <v>95</v>
      </c>
      <c r="AC58" s="10">
        <v>85</v>
      </c>
      <c r="AD58" s="11" t="s">
        <v>138</v>
      </c>
      <c r="AE58" s="11" t="s">
        <v>138</v>
      </c>
      <c r="AF58" s="11" t="s">
        <v>138</v>
      </c>
      <c r="AG58" s="11" t="s">
        <v>138</v>
      </c>
      <c r="AH58" s="11" t="s">
        <v>138</v>
      </c>
      <c r="AI58" s="23">
        <f>T58*2+U58*3.5+V58*2.5+W58*2+X58*3+Y58*2.5+Z58*3+AA58*2+AB58*2+AC58*1</f>
        <v>1974</v>
      </c>
      <c r="AJ58" s="24">
        <v>23.5</v>
      </c>
      <c r="AK58" s="23">
        <f>AI58/AJ58</f>
        <v>84</v>
      </c>
      <c r="AL58" s="25">
        <f>AI58+N58</f>
        <v>3924.5</v>
      </c>
      <c r="AM58" s="25">
        <f>AJ58+O58</f>
        <v>48</v>
      </c>
      <c r="AN58" s="25">
        <f>AL58/AM58</f>
        <v>81.760416666666671</v>
      </c>
      <c r="AO58" s="25">
        <v>0</v>
      </c>
      <c r="AP58" s="25">
        <f>AN58+AO58</f>
        <v>81.760416666666671</v>
      </c>
    </row>
    <row r="59" spans="1:42" x14ac:dyDescent="0.15">
      <c r="A59" s="2">
        <v>56</v>
      </c>
      <c r="B59" s="3">
        <v>120909113</v>
      </c>
      <c r="C59" s="4" t="s">
        <v>27</v>
      </c>
      <c r="D59" s="2">
        <v>79</v>
      </c>
      <c r="E59" s="2">
        <v>71</v>
      </c>
      <c r="F59" s="2">
        <v>72</v>
      </c>
      <c r="G59" s="2">
        <v>80</v>
      </c>
      <c r="H59" s="2">
        <v>75</v>
      </c>
      <c r="I59" s="2">
        <v>75</v>
      </c>
      <c r="J59" s="2">
        <v>90</v>
      </c>
      <c r="K59" s="3">
        <v>85</v>
      </c>
      <c r="L59" s="2">
        <v>91</v>
      </c>
      <c r="M59" s="2">
        <v>76</v>
      </c>
      <c r="N59" s="21">
        <f>D59*2.5+E59*3+F59*2+G59*3.5+H59*2+I59*2+J59*2.5+K59*1+L59*3.5+M59*2.5</f>
        <v>1953</v>
      </c>
      <c r="O59" s="21">
        <f>2.5+3+2+3.5+2+2+2.5+7</f>
        <v>24.5</v>
      </c>
      <c r="P59" s="22">
        <f>N59/O59</f>
        <v>79.714285714285708</v>
      </c>
      <c r="R59" s="10">
        <v>120909113</v>
      </c>
      <c r="S59" s="11" t="s">
        <v>27</v>
      </c>
      <c r="T59" s="9">
        <v>87</v>
      </c>
      <c r="U59" s="9">
        <v>80</v>
      </c>
      <c r="V59" s="9">
        <v>66</v>
      </c>
      <c r="W59" s="9">
        <v>94</v>
      </c>
      <c r="X59" s="9">
        <v>86</v>
      </c>
      <c r="Y59" s="9">
        <v>82</v>
      </c>
      <c r="Z59" s="9">
        <v>85</v>
      </c>
      <c r="AA59" s="10">
        <v>85</v>
      </c>
      <c r="AB59" s="10">
        <v>95</v>
      </c>
      <c r="AC59" s="9">
        <v>86</v>
      </c>
      <c r="AD59" s="11" t="s">
        <v>138</v>
      </c>
      <c r="AE59" s="11" t="s">
        <v>138</v>
      </c>
      <c r="AF59" s="11" t="s">
        <v>138</v>
      </c>
      <c r="AG59" s="11" t="s">
        <v>138</v>
      </c>
      <c r="AH59" s="11" t="s">
        <v>138</v>
      </c>
      <c r="AI59" s="23">
        <f>T59*2+U59*3.5+V59*2.5+W59*2+X59*3+Y59*2.5+Z59*3+AA59*2+AB59*2+AC59*1</f>
        <v>1971</v>
      </c>
      <c r="AJ59" s="24">
        <v>23.5</v>
      </c>
      <c r="AK59" s="23">
        <f>AI59/AJ59</f>
        <v>83.872340425531917</v>
      </c>
      <c r="AL59" s="25">
        <f>AI59+N59</f>
        <v>3924</v>
      </c>
      <c r="AM59" s="25">
        <f>AJ59+O59</f>
        <v>48</v>
      </c>
      <c r="AN59" s="25">
        <f>AL59/AM59</f>
        <v>81.75</v>
      </c>
      <c r="AO59" s="25">
        <v>0</v>
      </c>
      <c r="AP59" s="25">
        <f>AN59+AO59</f>
        <v>81.75</v>
      </c>
    </row>
    <row r="60" spans="1:42" x14ac:dyDescent="0.15">
      <c r="A60" s="2">
        <v>57</v>
      </c>
      <c r="B60" s="3">
        <v>120909125</v>
      </c>
      <c r="C60" s="4" t="s">
        <v>37</v>
      </c>
      <c r="D60" s="2">
        <v>84</v>
      </c>
      <c r="E60" s="2">
        <v>94</v>
      </c>
      <c r="F60" s="2">
        <v>65</v>
      </c>
      <c r="G60" s="2">
        <v>82</v>
      </c>
      <c r="H60" s="2">
        <v>82</v>
      </c>
      <c r="I60" s="2">
        <v>61</v>
      </c>
      <c r="J60" s="2">
        <v>89</v>
      </c>
      <c r="K60" s="3">
        <v>85</v>
      </c>
      <c r="L60" s="2">
        <v>91</v>
      </c>
      <c r="M60" s="2">
        <v>75</v>
      </c>
      <c r="N60" s="21">
        <f>D60*2.5+E60*3+F60*2+G60*3.5+H60*2+I60*2+J60*2.5+K60*1+L60*3.5+M60*2.5</f>
        <v>2008.5</v>
      </c>
      <c r="O60" s="21">
        <f>2.5+3+2+3.5+2+2+2.5+7</f>
        <v>24.5</v>
      </c>
      <c r="P60" s="22">
        <f>N60/O60</f>
        <v>81.979591836734699</v>
      </c>
      <c r="R60" s="10">
        <v>120909125</v>
      </c>
      <c r="S60" s="11" t="s">
        <v>37</v>
      </c>
      <c r="T60" s="9">
        <v>89</v>
      </c>
      <c r="U60" s="9">
        <v>69</v>
      </c>
      <c r="V60" s="9">
        <v>77</v>
      </c>
      <c r="W60" s="9">
        <v>96</v>
      </c>
      <c r="X60" s="9">
        <v>79</v>
      </c>
      <c r="Y60" s="9">
        <v>88</v>
      </c>
      <c r="Z60" s="9">
        <v>79</v>
      </c>
      <c r="AA60" s="10">
        <v>85</v>
      </c>
      <c r="AB60" s="10">
        <v>85</v>
      </c>
      <c r="AC60" s="9">
        <v>72</v>
      </c>
      <c r="AD60" s="11" t="s">
        <v>138</v>
      </c>
      <c r="AE60" s="11" t="s">
        <v>138</v>
      </c>
      <c r="AF60" s="11" t="s">
        <v>138</v>
      </c>
      <c r="AG60" s="11" t="s">
        <v>138</v>
      </c>
      <c r="AH60" s="11" t="s">
        <v>138</v>
      </c>
      <c r="AI60" s="23">
        <f>T60*2+U60*3.5+V60*2.5+W60*2+X60*3+Y60*2.5+Z60*3+AA60*2+AB60*2+AC60*1</f>
        <v>1910</v>
      </c>
      <c r="AJ60" s="24">
        <v>23.5</v>
      </c>
      <c r="AK60" s="23">
        <f>AI60/AJ60</f>
        <v>81.276595744680847</v>
      </c>
      <c r="AL60" s="25">
        <f>AI60+N60</f>
        <v>3918.5</v>
      </c>
      <c r="AM60" s="25">
        <f>AJ60+O60</f>
        <v>48</v>
      </c>
      <c r="AN60" s="25">
        <f>AL60/AM60</f>
        <v>81.635416666666671</v>
      </c>
      <c r="AO60" s="25">
        <v>0</v>
      </c>
      <c r="AP60" s="25">
        <f>AN60+AO60</f>
        <v>81.635416666666671</v>
      </c>
    </row>
    <row r="61" spans="1:42" x14ac:dyDescent="0.15">
      <c r="A61" s="2">
        <v>58</v>
      </c>
      <c r="B61" s="3">
        <v>120909316</v>
      </c>
      <c r="C61" s="4" t="s">
        <v>102</v>
      </c>
      <c r="D61" s="2">
        <v>87</v>
      </c>
      <c r="E61" s="2">
        <v>77</v>
      </c>
      <c r="F61" s="2">
        <v>73</v>
      </c>
      <c r="G61" s="2">
        <v>83</v>
      </c>
      <c r="H61" s="2">
        <v>65</v>
      </c>
      <c r="I61" s="2">
        <v>76</v>
      </c>
      <c r="J61" s="2">
        <v>85</v>
      </c>
      <c r="K61" s="3">
        <v>85</v>
      </c>
      <c r="L61" s="2">
        <v>86</v>
      </c>
      <c r="M61" s="2">
        <v>82</v>
      </c>
      <c r="N61" s="21">
        <f>D61*2.5+E61*3+F61*2+G61*3.5+H61*2+I61*2+J61*2.5+K61*1+L61*3.5+M61*2.5</f>
        <v>1970.5</v>
      </c>
      <c r="O61" s="21">
        <f>2.5+3+2+3.5+2+2+2.5+7</f>
        <v>24.5</v>
      </c>
      <c r="P61" s="22">
        <f>N61/O61</f>
        <v>80.428571428571431</v>
      </c>
      <c r="R61" s="10">
        <v>120909316</v>
      </c>
      <c r="S61" s="11" t="s">
        <v>102</v>
      </c>
      <c r="T61" s="9">
        <v>84</v>
      </c>
      <c r="U61" s="9">
        <v>78</v>
      </c>
      <c r="V61" s="9">
        <v>78</v>
      </c>
      <c r="W61" s="9">
        <v>92</v>
      </c>
      <c r="X61" s="9">
        <v>89</v>
      </c>
      <c r="Y61" s="9">
        <v>87</v>
      </c>
      <c r="Z61" s="9">
        <v>65</v>
      </c>
      <c r="AA61" s="10">
        <v>85</v>
      </c>
      <c r="AB61" s="10">
        <v>85</v>
      </c>
      <c r="AC61" s="10">
        <v>85</v>
      </c>
      <c r="AD61" s="11" t="s">
        <v>138</v>
      </c>
      <c r="AE61" s="11" t="s">
        <v>138</v>
      </c>
      <c r="AF61" s="11" t="s">
        <v>138</v>
      </c>
      <c r="AG61" s="11" t="s">
        <v>138</v>
      </c>
      <c r="AH61" s="11" t="s">
        <v>138</v>
      </c>
      <c r="AI61" s="23">
        <f>T61*2+U61*3.5+V61*2.5+W61*2+X61*3+Y61*2.5+Z61*3+AA61*2+AB61*2+AC61*1</f>
        <v>1924.5</v>
      </c>
      <c r="AJ61" s="24">
        <v>23.5</v>
      </c>
      <c r="AK61" s="23">
        <f>AI61/AJ61</f>
        <v>81.893617021276597</v>
      </c>
      <c r="AL61" s="25">
        <f>AI61+N61</f>
        <v>3895</v>
      </c>
      <c r="AM61" s="25">
        <f>AJ61+O61</f>
        <v>48</v>
      </c>
      <c r="AN61" s="25">
        <f>AL61/AM61</f>
        <v>81.145833333333329</v>
      </c>
      <c r="AO61" s="25">
        <v>0</v>
      </c>
      <c r="AP61" s="25">
        <f>AN61+AO61</f>
        <v>81.145833333333329</v>
      </c>
    </row>
    <row r="62" spans="1:42" x14ac:dyDescent="0.15">
      <c r="A62" s="2">
        <v>59</v>
      </c>
      <c r="B62" s="3">
        <v>120909306</v>
      </c>
      <c r="C62" s="4" t="s">
        <v>92</v>
      </c>
      <c r="D62" s="2">
        <v>75</v>
      </c>
      <c r="E62" s="2">
        <v>77</v>
      </c>
      <c r="F62" s="2">
        <v>67</v>
      </c>
      <c r="G62" s="2">
        <v>86</v>
      </c>
      <c r="H62" s="2">
        <v>69</v>
      </c>
      <c r="I62" s="2">
        <v>83</v>
      </c>
      <c r="J62" s="2">
        <v>90</v>
      </c>
      <c r="K62" s="3">
        <v>85</v>
      </c>
      <c r="L62" s="2">
        <v>79</v>
      </c>
      <c r="M62" s="2">
        <v>86</v>
      </c>
      <c r="N62" s="21">
        <f>D62*2.5+E62*3+F62*2+G62*3.5+H62*2+I62*2+J62*2.5+K62*1+L62*3.5+M62*2.5</f>
        <v>1959</v>
      </c>
      <c r="O62" s="21">
        <f>2.5+3+2+3.5+2+2+2.5+7</f>
        <v>24.5</v>
      </c>
      <c r="P62" s="22">
        <f>N62/O62</f>
        <v>79.959183673469383</v>
      </c>
      <c r="R62" s="10">
        <v>120909306</v>
      </c>
      <c r="S62" s="11" t="s">
        <v>92</v>
      </c>
      <c r="T62" s="9">
        <v>74</v>
      </c>
      <c r="U62" s="9">
        <v>74</v>
      </c>
      <c r="V62" s="9">
        <v>82</v>
      </c>
      <c r="W62" s="9">
        <v>87</v>
      </c>
      <c r="X62" s="9">
        <v>92</v>
      </c>
      <c r="Y62" s="9">
        <v>83</v>
      </c>
      <c r="Z62" s="9">
        <v>69</v>
      </c>
      <c r="AA62" s="10">
        <v>85</v>
      </c>
      <c r="AB62" s="10">
        <v>95</v>
      </c>
      <c r="AC62" s="10">
        <v>85</v>
      </c>
      <c r="AD62" s="11" t="s">
        <v>138</v>
      </c>
      <c r="AE62" s="11" t="s">
        <v>138</v>
      </c>
      <c r="AF62" s="11" t="s">
        <v>138</v>
      </c>
      <c r="AG62" s="11" t="s">
        <v>138</v>
      </c>
      <c r="AH62" s="11" t="s">
        <v>138</v>
      </c>
      <c r="AI62" s="23">
        <f>T62*2+U62*3.5+V62*2.5+W62*2+X62*3+Y62*2.5+Z62*3+AA62*2+AB62*2+AC62*1</f>
        <v>1921.5</v>
      </c>
      <c r="AJ62" s="24">
        <v>23.5</v>
      </c>
      <c r="AK62" s="23">
        <f>AI62/AJ62</f>
        <v>81.765957446808514</v>
      </c>
      <c r="AL62" s="25">
        <f>AI62+N62</f>
        <v>3880.5</v>
      </c>
      <c r="AM62" s="25">
        <f>AJ62+O62</f>
        <v>48</v>
      </c>
      <c r="AN62" s="25">
        <f>AL62/AM62</f>
        <v>80.84375</v>
      </c>
      <c r="AO62" s="25">
        <v>0</v>
      </c>
      <c r="AP62" s="25">
        <f>AN62+AO62</f>
        <v>80.84375</v>
      </c>
    </row>
    <row r="63" spans="1:42" x14ac:dyDescent="0.15">
      <c r="A63" s="2">
        <v>60</v>
      </c>
      <c r="B63" s="3">
        <v>120909114</v>
      </c>
      <c r="C63" s="4" t="s">
        <v>28</v>
      </c>
      <c r="D63" s="2">
        <v>72</v>
      </c>
      <c r="E63" s="2">
        <v>94</v>
      </c>
      <c r="F63" s="2">
        <v>68</v>
      </c>
      <c r="G63" s="2">
        <v>77</v>
      </c>
      <c r="H63" s="2">
        <v>78</v>
      </c>
      <c r="I63" s="2">
        <v>68</v>
      </c>
      <c r="J63" s="2">
        <v>93</v>
      </c>
      <c r="K63" s="3">
        <v>95</v>
      </c>
      <c r="L63" s="2">
        <v>80</v>
      </c>
      <c r="M63" s="2">
        <v>76</v>
      </c>
      <c r="N63" s="21">
        <f>D63*2.5+E63*3+F63*2+G63*3.5+H63*2+I63*2+J63*2.5+K63*1+L63*3.5+M63*2.5</f>
        <v>1957</v>
      </c>
      <c r="O63" s="21">
        <f>2.5+3+2+3.5+2+2+2.5+7</f>
        <v>24.5</v>
      </c>
      <c r="P63" s="22">
        <f>N63/O63</f>
        <v>79.877551020408163</v>
      </c>
      <c r="R63" s="10">
        <v>120909114</v>
      </c>
      <c r="S63" s="11" t="s">
        <v>28</v>
      </c>
      <c r="T63" s="9">
        <v>88</v>
      </c>
      <c r="U63" s="9">
        <v>84</v>
      </c>
      <c r="V63" s="9">
        <v>60</v>
      </c>
      <c r="W63" s="9">
        <v>94</v>
      </c>
      <c r="X63" s="9">
        <v>84</v>
      </c>
      <c r="Y63" s="9">
        <v>82</v>
      </c>
      <c r="Z63" s="9">
        <v>74</v>
      </c>
      <c r="AA63" s="10">
        <v>85</v>
      </c>
      <c r="AB63" s="10">
        <v>85</v>
      </c>
      <c r="AC63" s="9">
        <v>95</v>
      </c>
      <c r="AD63" s="11" t="s">
        <v>138</v>
      </c>
      <c r="AE63" s="11" t="s">
        <v>138</v>
      </c>
      <c r="AF63" s="11" t="s">
        <v>138</v>
      </c>
      <c r="AG63" s="11" t="s">
        <v>138</v>
      </c>
      <c r="AH63" s="11" t="s">
        <v>138</v>
      </c>
      <c r="AI63" s="23">
        <f>T63*2+U63*3.5+V63*2.5+W63*2+X63*3+Y63*2.5+Z63*3+AA63*2+AB63*2+AC63*1</f>
        <v>1922</v>
      </c>
      <c r="AJ63" s="24">
        <v>23.5</v>
      </c>
      <c r="AK63" s="23">
        <f>AI63/AJ63</f>
        <v>81.787234042553195</v>
      </c>
      <c r="AL63" s="25">
        <f>AI63+N63</f>
        <v>3879</v>
      </c>
      <c r="AM63" s="25">
        <f>AJ63+O63</f>
        <v>48</v>
      </c>
      <c r="AN63" s="25">
        <f>AL63/AM63</f>
        <v>80.8125</v>
      </c>
      <c r="AO63" s="25">
        <v>0</v>
      </c>
      <c r="AP63" s="25">
        <f>AN63+AO63</f>
        <v>80.8125</v>
      </c>
    </row>
    <row r="64" spans="1:42" x14ac:dyDescent="0.15">
      <c r="A64" s="17">
        <v>61</v>
      </c>
      <c r="B64" s="3">
        <v>120909124</v>
      </c>
      <c r="C64" s="18" t="s">
        <v>36</v>
      </c>
      <c r="D64" s="2">
        <v>85</v>
      </c>
      <c r="E64" s="2">
        <v>87</v>
      </c>
      <c r="F64" s="3">
        <v>58</v>
      </c>
      <c r="G64" s="2">
        <v>72</v>
      </c>
      <c r="H64" s="2">
        <v>83</v>
      </c>
      <c r="I64" s="2">
        <v>79</v>
      </c>
      <c r="J64" s="2">
        <v>87</v>
      </c>
      <c r="K64" s="3">
        <v>75</v>
      </c>
      <c r="L64" s="2">
        <v>82</v>
      </c>
      <c r="M64" s="2">
        <v>79</v>
      </c>
      <c r="N64" s="21">
        <f>D64*2.5+E64*3+F64*2+G64*3.5+H64*2+I64*2+J64*2.5+K64*1+L64*3.5+M64*2.5</f>
        <v>1942.5</v>
      </c>
      <c r="O64" s="21">
        <f>2.5+3+2+3.5+2+2+2.5+7</f>
        <v>24.5</v>
      </c>
      <c r="P64" s="22">
        <f>N64/O64</f>
        <v>79.285714285714292</v>
      </c>
      <c r="R64" s="10">
        <v>120909124</v>
      </c>
      <c r="S64" s="11" t="s">
        <v>36</v>
      </c>
      <c r="T64" s="9">
        <v>83</v>
      </c>
      <c r="U64" s="9">
        <v>84</v>
      </c>
      <c r="V64" s="9">
        <v>70</v>
      </c>
      <c r="W64" s="9">
        <v>97</v>
      </c>
      <c r="X64" s="9">
        <v>81</v>
      </c>
      <c r="Y64" s="9">
        <v>77</v>
      </c>
      <c r="Z64" s="9">
        <v>71</v>
      </c>
      <c r="AA64" s="10">
        <v>85</v>
      </c>
      <c r="AB64" s="10">
        <v>85</v>
      </c>
      <c r="AC64" s="10">
        <v>75</v>
      </c>
      <c r="AD64" s="11" t="s">
        <v>138</v>
      </c>
      <c r="AE64" s="11" t="s">
        <v>138</v>
      </c>
      <c r="AF64" s="11" t="s">
        <v>138</v>
      </c>
      <c r="AG64" s="11" t="s">
        <v>138</v>
      </c>
      <c r="AH64" s="11" t="s">
        <v>138</v>
      </c>
      <c r="AI64" s="23">
        <f>T64*2+U64*3.5+V64*2.5+W64*2+X64*3+Y64*2.5+Z64*3+AA64*2+AB64*2+AC64*1</f>
        <v>1892.5</v>
      </c>
      <c r="AJ64" s="24">
        <v>23.5</v>
      </c>
      <c r="AK64" s="23">
        <f>AI64/AJ64</f>
        <v>80.531914893617028</v>
      </c>
      <c r="AL64" s="25">
        <f>AI64+N64</f>
        <v>3835</v>
      </c>
      <c r="AM64" s="25">
        <f>AJ64+O64</f>
        <v>48</v>
      </c>
      <c r="AN64" s="25">
        <f>AL64/AM64</f>
        <v>79.895833333333329</v>
      </c>
      <c r="AO64" s="25">
        <v>0</v>
      </c>
      <c r="AP64" s="25">
        <f>AN64+AO64</f>
        <v>79.895833333333329</v>
      </c>
    </row>
    <row r="65" spans="1:42" x14ac:dyDescent="0.15">
      <c r="A65" s="2">
        <v>62</v>
      </c>
      <c r="B65" s="3">
        <v>120909109</v>
      </c>
      <c r="C65" s="4" t="s">
        <v>24</v>
      </c>
      <c r="D65" s="2">
        <v>79</v>
      </c>
      <c r="E65" s="2">
        <v>73</v>
      </c>
      <c r="F65" s="2">
        <v>67</v>
      </c>
      <c r="G65" s="2">
        <v>79</v>
      </c>
      <c r="H65" s="2">
        <v>70</v>
      </c>
      <c r="I65" s="2">
        <v>68</v>
      </c>
      <c r="J65" s="2">
        <v>89</v>
      </c>
      <c r="K65" s="3">
        <v>85</v>
      </c>
      <c r="L65" s="2">
        <v>93</v>
      </c>
      <c r="M65" s="2">
        <v>80</v>
      </c>
      <c r="N65" s="21">
        <f>D65*2.5+E65*3+F65*2+G65*3.5+H65*2+I65*2+J65*2.5+K65*1+L65*3.5+M65*2.5</f>
        <v>1936</v>
      </c>
      <c r="O65" s="21">
        <f>2.5+3+2+3.5+2+2+2.5+7</f>
        <v>24.5</v>
      </c>
      <c r="P65" s="22">
        <f>N65/O65</f>
        <v>79.020408163265301</v>
      </c>
      <c r="R65" s="10">
        <v>120909109</v>
      </c>
      <c r="S65" s="11" t="s">
        <v>24</v>
      </c>
      <c r="T65" s="9">
        <v>88</v>
      </c>
      <c r="U65" s="9">
        <v>78</v>
      </c>
      <c r="V65" s="9">
        <v>79</v>
      </c>
      <c r="W65" s="9">
        <v>89</v>
      </c>
      <c r="X65" s="9">
        <v>79</v>
      </c>
      <c r="Y65" s="9">
        <v>75</v>
      </c>
      <c r="Z65" s="9">
        <v>80</v>
      </c>
      <c r="AA65" s="10">
        <v>85</v>
      </c>
      <c r="AB65" s="10">
        <v>75</v>
      </c>
      <c r="AC65" s="10">
        <v>85</v>
      </c>
      <c r="AD65" s="11" t="s">
        <v>138</v>
      </c>
      <c r="AE65" s="11" t="s">
        <v>138</v>
      </c>
      <c r="AF65" s="11" t="s">
        <v>138</v>
      </c>
      <c r="AG65" s="11" t="s">
        <v>138</v>
      </c>
      <c r="AH65" s="11" t="s">
        <v>138</v>
      </c>
      <c r="AI65" s="23">
        <f>T65*2+U65*3.5+V65*2.5+W65*2+X65*3+Y65*2.5+Z65*3+AA65*2+AB65*2+AC65*1</f>
        <v>1894</v>
      </c>
      <c r="AJ65" s="24">
        <v>23.5</v>
      </c>
      <c r="AK65" s="23">
        <f>AI65/AJ65</f>
        <v>80.59574468085107</v>
      </c>
      <c r="AL65" s="25">
        <f>AI65+N65</f>
        <v>3830</v>
      </c>
      <c r="AM65" s="25">
        <f>AJ65+O65</f>
        <v>48</v>
      </c>
      <c r="AN65" s="25">
        <f>AL65/AM65</f>
        <v>79.791666666666671</v>
      </c>
      <c r="AO65" s="25">
        <v>0</v>
      </c>
      <c r="AP65" s="25">
        <f>AN65+AO65</f>
        <v>79.791666666666671</v>
      </c>
    </row>
    <row r="66" spans="1:42" x14ac:dyDescent="0.15">
      <c r="A66" s="2">
        <v>63</v>
      </c>
      <c r="B66" s="3">
        <v>120909230</v>
      </c>
      <c r="C66" s="4" t="s">
        <v>79</v>
      </c>
      <c r="D66" s="2">
        <v>70</v>
      </c>
      <c r="E66" s="2">
        <v>76</v>
      </c>
      <c r="F66" s="2">
        <v>70</v>
      </c>
      <c r="G66" s="2">
        <v>79</v>
      </c>
      <c r="H66" s="2">
        <v>69</v>
      </c>
      <c r="I66" s="2">
        <v>74</v>
      </c>
      <c r="J66" s="2">
        <v>87</v>
      </c>
      <c r="K66" s="3">
        <v>75</v>
      </c>
      <c r="L66" s="2">
        <v>87</v>
      </c>
      <c r="M66" s="2">
        <v>84</v>
      </c>
      <c r="N66" s="21">
        <f>D66*2.5+E66*3+F66*2+G66*3.5+H66*2+I66*2+J66*2.5+K66*1+L66*3.5+M66*2.5</f>
        <v>1912.5</v>
      </c>
      <c r="O66" s="21">
        <f>2.5+3+2+3.5+2+2+2.5+7</f>
        <v>24.5</v>
      </c>
      <c r="P66" s="22">
        <f>N66/O66</f>
        <v>78.061224489795919</v>
      </c>
      <c r="R66" s="10">
        <v>120909230</v>
      </c>
      <c r="S66" s="11" t="s">
        <v>79</v>
      </c>
      <c r="T66" s="9">
        <v>85</v>
      </c>
      <c r="U66" s="9">
        <v>75</v>
      </c>
      <c r="V66" s="9">
        <v>81</v>
      </c>
      <c r="W66" s="9">
        <v>95</v>
      </c>
      <c r="X66" s="9">
        <v>72</v>
      </c>
      <c r="Y66" s="9">
        <v>89</v>
      </c>
      <c r="Z66" s="9">
        <v>76</v>
      </c>
      <c r="AA66" s="10">
        <v>85</v>
      </c>
      <c r="AB66" s="10">
        <v>85</v>
      </c>
      <c r="AC66" s="10">
        <v>85</v>
      </c>
      <c r="AD66" s="11" t="s">
        <v>138</v>
      </c>
      <c r="AE66" s="11" t="s">
        <v>138</v>
      </c>
      <c r="AF66" s="11" t="s">
        <v>138</v>
      </c>
      <c r="AG66" s="11" t="s">
        <v>138</v>
      </c>
      <c r="AH66" s="11" t="s">
        <v>138</v>
      </c>
      <c r="AI66" s="23">
        <f>T66*2+U66*3.5+V66*2.5+W66*2+X66*3+Y66*2.5+Z66*3+AA66*2+AB66*2+AC66*1</f>
        <v>1916.5</v>
      </c>
      <c r="AJ66" s="24">
        <v>23.5</v>
      </c>
      <c r="AK66" s="23">
        <f>AI66/AJ66</f>
        <v>81.553191489361708</v>
      </c>
      <c r="AL66" s="25">
        <f>AI66+N66</f>
        <v>3829</v>
      </c>
      <c r="AM66" s="25">
        <f>AJ66+O66</f>
        <v>48</v>
      </c>
      <c r="AN66" s="25">
        <f>AL66/AM66</f>
        <v>79.770833333333329</v>
      </c>
      <c r="AO66" s="25">
        <v>0</v>
      </c>
      <c r="AP66" s="25">
        <f>AN66+AO66</f>
        <v>79.770833333333329</v>
      </c>
    </row>
    <row r="67" spans="1:42" x14ac:dyDescent="0.15">
      <c r="A67" s="2">
        <v>64</v>
      </c>
      <c r="B67" s="3">
        <v>120909122</v>
      </c>
      <c r="C67" s="4" t="s">
        <v>34</v>
      </c>
      <c r="D67" s="2">
        <v>76</v>
      </c>
      <c r="E67" s="2">
        <v>83</v>
      </c>
      <c r="F67" s="2">
        <v>71</v>
      </c>
      <c r="G67" s="2">
        <v>76</v>
      </c>
      <c r="H67" s="2">
        <v>73</v>
      </c>
      <c r="I67" s="2">
        <v>60</v>
      </c>
      <c r="J67" s="2">
        <v>89</v>
      </c>
      <c r="K67" s="3">
        <v>75</v>
      </c>
      <c r="L67" s="2">
        <v>86</v>
      </c>
      <c r="M67" s="2">
        <v>88</v>
      </c>
      <c r="N67" s="21">
        <f>D67*2.5+E67*3+F67*2+G67*3.5+H67*2+I67*2+J67*2.5+K67*1+L67*3.5+M67*2.5</f>
        <v>1931.5</v>
      </c>
      <c r="O67" s="21">
        <f>2.5+3+2+3.5+2+2+2.5+7</f>
        <v>24.5</v>
      </c>
      <c r="P67" s="22">
        <f>N67/O67</f>
        <v>78.836734693877546</v>
      </c>
      <c r="R67" s="10">
        <v>120909122</v>
      </c>
      <c r="S67" s="11" t="s">
        <v>34</v>
      </c>
      <c r="T67" s="9">
        <v>76</v>
      </c>
      <c r="U67" s="9">
        <v>84</v>
      </c>
      <c r="V67" s="9">
        <v>71</v>
      </c>
      <c r="W67" s="9">
        <v>94</v>
      </c>
      <c r="X67" s="9">
        <v>78</v>
      </c>
      <c r="Y67" s="9">
        <v>88</v>
      </c>
      <c r="Z67" s="9">
        <v>68</v>
      </c>
      <c r="AA67" s="10">
        <v>85</v>
      </c>
      <c r="AB67" s="10">
        <v>85</v>
      </c>
      <c r="AC67" s="10">
        <v>85</v>
      </c>
      <c r="AD67" s="11" t="s">
        <v>138</v>
      </c>
      <c r="AE67" s="11" t="s">
        <v>138</v>
      </c>
      <c r="AF67" s="11" t="s">
        <v>138</v>
      </c>
      <c r="AG67" s="11" t="s">
        <v>138</v>
      </c>
      <c r="AH67" s="11" t="s">
        <v>138</v>
      </c>
      <c r="AI67" s="23">
        <f>T67*2+U67*3.5+V67*2.5+W67*2+X67*3+Y67*2.5+Z67*3+AA67*2+AB67*2+AC67*1</f>
        <v>1894.5</v>
      </c>
      <c r="AJ67" s="24">
        <v>23.5</v>
      </c>
      <c r="AK67" s="23">
        <f>AI67/AJ67</f>
        <v>80.61702127659575</v>
      </c>
      <c r="AL67" s="25">
        <f>AI67+N67</f>
        <v>3826</v>
      </c>
      <c r="AM67" s="25">
        <f>AJ67+O67</f>
        <v>48</v>
      </c>
      <c r="AN67" s="25">
        <f>AL67/AM67</f>
        <v>79.708333333333329</v>
      </c>
      <c r="AO67" s="25">
        <v>0</v>
      </c>
      <c r="AP67" s="25">
        <f>AN67+AO67</f>
        <v>79.708333333333329</v>
      </c>
    </row>
    <row r="68" spans="1:42" x14ac:dyDescent="0.15">
      <c r="A68" s="2">
        <v>65</v>
      </c>
      <c r="B68" s="3">
        <v>120909314</v>
      </c>
      <c r="C68" s="4" t="s">
        <v>100</v>
      </c>
      <c r="D68" s="2">
        <v>63</v>
      </c>
      <c r="E68" s="2">
        <v>66</v>
      </c>
      <c r="F68" s="2">
        <v>72</v>
      </c>
      <c r="G68" s="2">
        <v>82</v>
      </c>
      <c r="H68" s="2">
        <v>81</v>
      </c>
      <c r="I68" s="2">
        <v>62</v>
      </c>
      <c r="J68" s="2">
        <v>89</v>
      </c>
      <c r="K68" s="3">
        <v>85</v>
      </c>
      <c r="L68" s="2">
        <v>80</v>
      </c>
      <c r="M68" s="2">
        <v>83</v>
      </c>
      <c r="N68" s="21">
        <f>D68*2.5+E68*3+F68*2+G68*3.5+H68*2+I68*2+J68*2.5+K68*1+L68*3.5+M68*2.5</f>
        <v>1867.5</v>
      </c>
      <c r="O68" s="21">
        <f>2.5+3+2+3.5+2+2+2.5+7</f>
        <v>24.5</v>
      </c>
      <c r="P68" s="22">
        <f>N68/O68</f>
        <v>76.224489795918373</v>
      </c>
      <c r="R68" s="10">
        <v>120909314</v>
      </c>
      <c r="S68" s="11" t="s">
        <v>100</v>
      </c>
      <c r="T68" s="9">
        <v>67</v>
      </c>
      <c r="U68" s="9">
        <v>82</v>
      </c>
      <c r="V68" s="9">
        <v>81</v>
      </c>
      <c r="W68" s="9">
        <v>96</v>
      </c>
      <c r="X68" s="9">
        <v>81</v>
      </c>
      <c r="Y68" s="9">
        <v>85</v>
      </c>
      <c r="Z68" s="9">
        <v>77</v>
      </c>
      <c r="AA68" s="10">
        <v>95</v>
      </c>
      <c r="AB68" s="10">
        <v>85</v>
      </c>
      <c r="AC68" s="9">
        <v>86</v>
      </c>
      <c r="AD68" s="11" t="s">
        <v>138</v>
      </c>
      <c r="AE68" s="11" t="s">
        <v>138</v>
      </c>
      <c r="AF68" s="11" t="s">
        <v>138</v>
      </c>
      <c r="AG68" s="11" t="s">
        <v>138</v>
      </c>
      <c r="AH68" s="11" t="s">
        <v>138</v>
      </c>
      <c r="AI68" s="23">
        <f>T68*2+U68*3.5+V68*2.5+W68*2+X68*3+Y68*2.5+Z68*3+AA68*2+AB68*2+AC68*1</f>
        <v>1948</v>
      </c>
      <c r="AJ68" s="24">
        <v>23.5</v>
      </c>
      <c r="AK68" s="23">
        <f>AI68/AJ68</f>
        <v>82.893617021276597</v>
      </c>
      <c r="AL68" s="25">
        <f>AI68+N68</f>
        <v>3815.5</v>
      </c>
      <c r="AM68" s="25">
        <f>AJ68+O68</f>
        <v>48</v>
      </c>
      <c r="AN68" s="25">
        <f>AL68/AM68</f>
        <v>79.489583333333329</v>
      </c>
      <c r="AO68" s="25">
        <v>0</v>
      </c>
      <c r="AP68" s="25">
        <f>AN68+AO68</f>
        <v>79.489583333333329</v>
      </c>
    </row>
    <row r="69" spans="1:42" x14ac:dyDescent="0.15">
      <c r="A69" s="2">
        <v>66</v>
      </c>
      <c r="B69" s="3">
        <v>120909137</v>
      </c>
      <c r="C69" s="4" t="s">
        <v>48</v>
      </c>
      <c r="D69" s="2">
        <v>66</v>
      </c>
      <c r="E69" s="2">
        <v>77</v>
      </c>
      <c r="F69" s="2">
        <v>74</v>
      </c>
      <c r="G69" s="2">
        <v>78</v>
      </c>
      <c r="H69" s="2">
        <v>78</v>
      </c>
      <c r="I69" s="2">
        <v>83</v>
      </c>
      <c r="J69" s="2">
        <v>90</v>
      </c>
      <c r="K69" s="3">
        <v>85</v>
      </c>
      <c r="L69" s="2">
        <v>78</v>
      </c>
      <c r="M69" s="2">
        <v>75</v>
      </c>
      <c r="N69" s="21">
        <f>D69*2.5+E69*3+F69*2+G69*3.5+H69*2+I69*2+J69*2.5+K69*1+L69*3.5+M69*2.5</f>
        <v>1909.5</v>
      </c>
      <c r="O69" s="21">
        <f>2.5+3+2+3.5+2+2+2.5+7</f>
        <v>24.5</v>
      </c>
      <c r="P69" s="22">
        <f>N69/O69</f>
        <v>77.938775510204081</v>
      </c>
      <c r="R69" s="10">
        <v>120909137</v>
      </c>
      <c r="S69" s="11" t="s">
        <v>48</v>
      </c>
      <c r="T69" s="9">
        <v>87</v>
      </c>
      <c r="U69" s="9">
        <v>80</v>
      </c>
      <c r="V69" s="9">
        <v>77</v>
      </c>
      <c r="W69" s="9">
        <v>91</v>
      </c>
      <c r="X69" s="9">
        <v>60</v>
      </c>
      <c r="Y69" s="9">
        <v>86</v>
      </c>
      <c r="Z69" s="9">
        <v>80</v>
      </c>
      <c r="AA69" s="10">
        <v>85</v>
      </c>
      <c r="AB69" s="10">
        <v>85</v>
      </c>
      <c r="AC69" s="10">
        <v>85</v>
      </c>
      <c r="AD69" s="11" t="s">
        <v>138</v>
      </c>
      <c r="AE69" s="11" t="s">
        <v>138</v>
      </c>
      <c r="AF69" s="11" t="s">
        <v>138</v>
      </c>
      <c r="AG69" s="11" t="s">
        <v>138</v>
      </c>
      <c r="AH69" s="11" t="s">
        <v>138</v>
      </c>
      <c r="AI69" s="23">
        <f>T69*2+U69*3.5+V69*2.5+W69*2+X69*3+Y69*2.5+Z69*3+AA69*2+AB69*2+AC69*1</f>
        <v>1888.5</v>
      </c>
      <c r="AJ69" s="24">
        <v>23.5</v>
      </c>
      <c r="AK69" s="23">
        <f>AI69/AJ69</f>
        <v>80.361702127659569</v>
      </c>
      <c r="AL69" s="25">
        <f>AI69+N69</f>
        <v>3798</v>
      </c>
      <c r="AM69" s="25">
        <f>AJ69+O69</f>
        <v>48</v>
      </c>
      <c r="AN69" s="25">
        <f>AL69/AM69</f>
        <v>79.125</v>
      </c>
      <c r="AO69" s="25">
        <v>0</v>
      </c>
      <c r="AP69" s="25">
        <f>AN69+AO69</f>
        <v>79.125</v>
      </c>
    </row>
    <row r="70" spans="1:42" x14ac:dyDescent="0.15">
      <c r="A70" s="2">
        <v>67</v>
      </c>
      <c r="B70" s="3">
        <v>120909228</v>
      </c>
      <c r="C70" s="4" t="s">
        <v>77</v>
      </c>
      <c r="D70" s="2">
        <v>80</v>
      </c>
      <c r="E70" s="2">
        <v>77</v>
      </c>
      <c r="F70" s="2">
        <v>82</v>
      </c>
      <c r="G70" s="2">
        <v>82</v>
      </c>
      <c r="H70" s="2">
        <v>64</v>
      </c>
      <c r="I70" s="2">
        <v>69</v>
      </c>
      <c r="J70" s="2">
        <v>89</v>
      </c>
      <c r="K70" s="3">
        <v>85</v>
      </c>
      <c r="L70" s="2">
        <v>84</v>
      </c>
      <c r="M70" s="2">
        <v>78</v>
      </c>
      <c r="N70" s="21">
        <f>D70*2.5+E70*3+F70*2+G70*3.5+H70*2+I70*2+J70*2.5+K70*1+L70*3.5+M70*2.5</f>
        <v>1944.5</v>
      </c>
      <c r="O70" s="21">
        <f>2.5+3+2+3.5+2+2+2.5+7</f>
        <v>24.5</v>
      </c>
      <c r="P70" s="22">
        <f>N70/O70</f>
        <v>79.367346938775512</v>
      </c>
      <c r="R70" s="10">
        <v>120909228</v>
      </c>
      <c r="S70" s="11" t="s">
        <v>77</v>
      </c>
      <c r="T70" s="9">
        <v>93</v>
      </c>
      <c r="U70" s="9">
        <v>64</v>
      </c>
      <c r="V70" s="9">
        <v>81</v>
      </c>
      <c r="W70" s="9">
        <v>97</v>
      </c>
      <c r="X70" s="9">
        <v>81</v>
      </c>
      <c r="Y70" s="9">
        <v>83</v>
      </c>
      <c r="Z70" s="9">
        <v>67</v>
      </c>
      <c r="AA70" s="10">
        <v>85</v>
      </c>
      <c r="AB70" s="10">
        <v>85</v>
      </c>
      <c r="AC70" s="10">
        <v>95</v>
      </c>
      <c r="AD70" s="9">
        <v>63</v>
      </c>
      <c r="AE70" s="11" t="s">
        <v>138</v>
      </c>
      <c r="AF70" s="11" t="s">
        <v>138</v>
      </c>
      <c r="AG70" s="11" t="s">
        <v>138</v>
      </c>
      <c r="AH70" s="11" t="s">
        <v>138</v>
      </c>
      <c r="AI70" s="23">
        <f>T70*2+U70*3.5+V70*2.5+W70*2+X70*3+Y70*2.5+Z70*3+AA70*2+AB70*2+AC70*1+AD70*2.5</f>
        <v>2050.5</v>
      </c>
      <c r="AJ70" s="24">
        <v>26</v>
      </c>
      <c r="AK70" s="23">
        <f>AI70/AJ70</f>
        <v>78.865384615384613</v>
      </c>
      <c r="AL70" s="25">
        <f>AI70+N70</f>
        <v>3995</v>
      </c>
      <c r="AM70" s="25">
        <f>AJ70+O70</f>
        <v>50.5</v>
      </c>
      <c r="AN70" s="25">
        <f>AL70/AM70</f>
        <v>79.10891089108911</v>
      </c>
      <c r="AO70" s="25">
        <v>0</v>
      </c>
      <c r="AP70" s="25">
        <f>AN70+AO70</f>
        <v>79.10891089108911</v>
      </c>
    </row>
    <row r="71" spans="1:42" x14ac:dyDescent="0.15">
      <c r="A71" s="2">
        <v>68</v>
      </c>
      <c r="B71" s="3">
        <v>120909102</v>
      </c>
      <c r="C71" s="4" t="s">
        <v>18</v>
      </c>
      <c r="D71" s="2">
        <v>77</v>
      </c>
      <c r="E71" s="2">
        <v>67</v>
      </c>
      <c r="F71" s="2">
        <v>73</v>
      </c>
      <c r="G71" s="2">
        <v>78</v>
      </c>
      <c r="H71" s="2">
        <v>76</v>
      </c>
      <c r="I71" s="2">
        <v>74</v>
      </c>
      <c r="J71" s="2">
        <v>90</v>
      </c>
      <c r="K71" s="3">
        <v>85</v>
      </c>
      <c r="L71" s="2">
        <v>78</v>
      </c>
      <c r="M71" s="2">
        <v>75</v>
      </c>
      <c r="N71" s="21">
        <f>D71*2.5+E71*3+F71*2+G71*3.5+H71*2+I71*2+J71*2.5+K71*1+L71*3.5+M71*2.5</f>
        <v>1883</v>
      </c>
      <c r="O71" s="21">
        <f>2.5+3+2+3.5+2+2+2.5+7</f>
        <v>24.5</v>
      </c>
      <c r="P71" s="22">
        <f>N71/O71</f>
        <v>76.857142857142861</v>
      </c>
      <c r="R71" s="10">
        <v>120909102</v>
      </c>
      <c r="S71" s="11" t="s">
        <v>18</v>
      </c>
      <c r="T71" s="9">
        <v>89</v>
      </c>
      <c r="U71" s="9">
        <v>74</v>
      </c>
      <c r="V71" s="9">
        <v>65</v>
      </c>
      <c r="W71" s="9">
        <v>94</v>
      </c>
      <c r="X71" s="9">
        <v>85</v>
      </c>
      <c r="Y71" s="9">
        <v>88</v>
      </c>
      <c r="Z71" s="9">
        <v>69</v>
      </c>
      <c r="AA71" s="10">
        <v>85</v>
      </c>
      <c r="AB71" s="10">
        <v>95</v>
      </c>
      <c r="AC71" s="9">
        <v>82</v>
      </c>
      <c r="AD71" s="11" t="s">
        <v>138</v>
      </c>
      <c r="AE71" s="11" t="s">
        <v>138</v>
      </c>
      <c r="AF71" s="11" t="s">
        <v>138</v>
      </c>
      <c r="AG71" s="11" t="s">
        <v>138</v>
      </c>
      <c r="AH71" s="11" t="s">
        <v>138</v>
      </c>
      <c r="AI71" s="23">
        <f>T71*2+U71*3.5+V71*2.5+W71*2+X71*3+Y71*2.5+Z71*3+AA71*2+AB71*2+AC71*1</f>
        <v>1911.5</v>
      </c>
      <c r="AJ71" s="23">
        <v>23.5</v>
      </c>
      <c r="AK71" s="23">
        <f>AI71/AJ71</f>
        <v>81.340425531914889</v>
      </c>
      <c r="AL71" s="25">
        <f>AI71+N71</f>
        <v>3794.5</v>
      </c>
      <c r="AM71" s="25">
        <f>AJ71+O71</f>
        <v>48</v>
      </c>
      <c r="AN71" s="25">
        <f>AL71/AM71</f>
        <v>79.052083333333329</v>
      </c>
      <c r="AO71" s="25">
        <v>0</v>
      </c>
      <c r="AP71" s="25">
        <f>AN71+AO71</f>
        <v>79.052083333333329</v>
      </c>
    </row>
    <row r="72" spans="1:42" x14ac:dyDescent="0.15">
      <c r="A72" s="2">
        <v>69</v>
      </c>
      <c r="B72" s="3">
        <v>120909313</v>
      </c>
      <c r="C72" s="4" t="s">
        <v>99</v>
      </c>
      <c r="D72" s="2">
        <v>83</v>
      </c>
      <c r="E72" s="2">
        <v>64</v>
      </c>
      <c r="F72" s="2">
        <v>61</v>
      </c>
      <c r="G72" s="2">
        <v>79</v>
      </c>
      <c r="H72" s="2">
        <v>78</v>
      </c>
      <c r="I72" s="2">
        <v>76</v>
      </c>
      <c r="J72" s="2">
        <v>90</v>
      </c>
      <c r="K72" s="3">
        <v>75</v>
      </c>
      <c r="L72" s="2">
        <v>84</v>
      </c>
      <c r="M72" s="2">
        <v>76</v>
      </c>
      <c r="N72" s="21">
        <f>D72*2.5+E72*3+F72*2+G72*3.5+H72*2+I72*2+J72*2.5+K72*1+L72*3.5+M72*2.5</f>
        <v>1890</v>
      </c>
      <c r="O72" s="21">
        <f>2.5+3+2+3.5+2+2+2.5+7</f>
        <v>24.5</v>
      </c>
      <c r="P72" s="22">
        <f>N72/O72</f>
        <v>77.142857142857139</v>
      </c>
      <c r="R72" s="10">
        <v>120909313</v>
      </c>
      <c r="S72" s="11" t="s">
        <v>99</v>
      </c>
      <c r="T72" s="9">
        <v>78</v>
      </c>
      <c r="U72" s="9">
        <v>75</v>
      </c>
      <c r="V72" s="9">
        <v>80</v>
      </c>
      <c r="W72" s="9">
        <v>91</v>
      </c>
      <c r="X72" s="9">
        <v>81</v>
      </c>
      <c r="Y72" s="9">
        <v>85</v>
      </c>
      <c r="Z72" s="9">
        <v>77</v>
      </c>
      <c r="AA72" s="10">
        <v>85</v>
      </c>
      <c r="AB72" s="10">
        <v>75</v>
      </c>
      <c r="AC72" s="10">
        <v>95</v>
      </c>
      <c r="AD72" s="11" t="s">
        <v>138</v>
      </c>
      <c r="AE72" s="11" t="s">
        <v>138</v>
      </c>
      <c r="AF72" s="11" t="s">
        <v>138</v>
      </c>
      <c r="AG72" s="11" t="s">
        <v>138</v>
      </c>
      <c r="AH72" s="11" t="s">
        <v>138</v>
      </c>
      <c r="AI72" s="23">
        <f>T72*2+U72*3.5+V72*2.5+W72*2+X72*3+Y72*2.5+Z72*3+AA72*2+AB72*2+AC72*1</f>
        <v>1902</v>
      </c>
      <c r="AJ72" s="24">
        <v>23.5</v>
      </c>
      <c r="AK72" s="23">
        <f>AI72/AJ72</f>
        <v>80.936170212765958</v>
      </c>
      <c r="AL72" s="25">
        <f>AI72+N72</f>
        <v>3792</v>
      </c>
      <c r="AM72" s="25">
        <f>AJ72+O72</f>
        <v>48</v>
      </c>
      <c r="AN72" s="25">
        <f>AL72/AM72</f>
        <v>79</v>
      </c>
      <c r="AO72" s="25">
        <v>0</v>
      </c>
      <c r="AP72" s="25">
        <f>AN72+AO72</f>
        <v>79</v>
      </c>
    </row>
    <row r="73" spans="1:42" x14ac:dyDescent="0.15">
      <c r="A73" s="2">
        <v>70</v>
      </c>
      <c r="B73" s="3">
        <v>120909240</v>
      </c>
      <c r="C73" s="4" t="s">
        <v>87</v>
      </c>
      <c r="D73" s="2">
        <v>74</v>
      </c>
      <c r="E73" s="2">
        <v>93</v>
      </c>
      <c r="F73" s="2">
        <v>79</v>
      </c>
      <c r="G73" s="2">
        <v>74</v>
      </c>
      <c r="H73" s="2">
        <v>68</v>
      </c>
      <c r="I73" s="2">
        <v>70</v>
      </c>
      <c r="J73" s="2">
        <v>89</v>
      </c>
      <c r="K73" s="3">
        <v>85</v>
      </c>
      <c r="L73" s="2">
        <v>80</v>
      </c>
      <c r="M73" s="2">
        <v>77</v>
      </c>
      <c r="N73" s="21">
        <f>D73*2.5+E73*3+F73*2+G73*3.5+H73*2+I73*2+J73*2.5+K73*1+L73*3.5+M73*2.5</f>
        <v>1937</v>
      </c>
      <c r="O73" s="21">
        <f>2.5+3+2+3.5+2+2+2.5+7</f>
        <v>24.5</v>
      </c>
      <c r="P73" s="22">
        <f>N73/O73</f>
        <v>79.061224489795919</v>
      </c>
      <c r="R73" s="10">
        <v>120909240</v>
      </c>
      <c r="S73" s="11" t="s">
        <v>87</v>
      </c>
      <c r="T73" s="9">
        <v>87</v>
      </c>
      <c r="U73" s="9">
        <v>66</v>
      </c>
      <c r="V73" s="9">
        <v>68</v>
      </c>
      <c r="W73" s="9">
        <v>98</v>
      </c>
      <c r="X73" s="9">
        <v>66</v>
      </c>
      <c r="Y73" s="9">
        <v>89</v>
      </c>
      <c r="Z73" s="9">
        <v>78</v>
      </c>
      <c r="AA73" s="10">
        <v>85</v>
      </c>
      <c r="AB73" s="10">
        <v>75</v>
      </c>
      <c r="AC73" s="10">
        <v>95</v>
      </c>
      <c r="AD73" s="11" t="s">
        <v>138</v>
      </c>
      <c r="AE73" s="11" t="s">
        <v>138</v>
      </c>
      <c r="AF73" s="11" t="s">
        <v>138</v>
      </c>
      <c r="AG73" s="11" t="s">
        <v>138</v>
      </c>
      <c r="AH73" s="11" t="s">
        <v>138</v>
      </c>
      <c r="AI73" s="23">
        <f>T73*2+U73*3.5+V73*2.5+W73*2+X73*3+Y73*2.5+Z73*3+AA73*2+AB73*2+AC73*1</f>
        <v>1840.5</v>
      </c>
      <c r="AJ73" s="24">
        <v>23.5</v>
      </c>
      <c r="AK73" s="23">
        <f>AI73/AJ73</f>
        <v>78.319148936170208</v>
      </c>
      <c r="AL73" s="25">
        <f>AI73+N73</f>
        <v>3777.5</v>
      </c>
      <c r="AM73" s="25">
        <f>AJ73+O73</f>
        <v>48</v>
      </c>
      <c r="AN73" s="25">
        <f>AL73/AM73</f>
        <v>78.697916666666671</v>
      </c>
      <c r="AO73" s="25">
        <v>0</v>
      </c>
      <c r="AP73" s="25">
        <f>AN73+AO73</f>
        <v>78.697916666666671</v>
      </c>
    </row>
    <row r="74" spans="1:42" x14ac:dyDescent="0.15">
      <c r="A74" s="2">
        <v>71</v>
      </c>
      <c r="B74" s="3">
        <v>120909235</v>
      </c>
      <c r="C74" s="4" t="s">
        <v>84</v>
      </c>
      <c r="D74" s="2">
        <v>63</v>
      </c>
      <c r="E74" s="2">
        <v>80</v>
      </c>
      <c r="F74" s="2">
        <v>62</v>
      </c>
      <c r="G74" s="2">
        <v>82</v>
      </c>
      <c r="H74" s="2">
        <v>77</v>
      </c>
      <c r="I74" s="2">
        <v>76</v>
      </c>
      <c r="J74" s="2">
        <v>93</v>
      </c>
      <c r="K74" s="3">
        <v>95</v>
      </c>
      <c r="L74" s="2">
        <v>85</v>
      </c>
      <c r="M74" s="2">
        <v>76</v>
      </c>
      <c r="N74" s="21">
        <f>D74*2.5+E74*3+F74*2+G74*3.5+H74*2+I74*2+J74*2.5+K74*1+L74*3.5+M74*2.5</f>
        <v>1929.5</v>
      </c>
      <c r="O74" s="21">
        <f>2.5+3+2+3.5+2+2+2.5+7</f>
        <v>24.5</v>
      </c>
      <c r="P74" s="22">
        <f>N74/O74</f>
        <v>78.755102040816325</v>
      </c>
      <c r="R74" s="10">
        <v>120909235</v>
      </c>
      <c r="S74" s="11" t="s">
        <v>84</v>
      </c>
      <c r="T74" s="9">
        <v>81</v>
      </c>
      <c r="U74" s="9">
        <v>71</v>
      </c>
      <c r="V74" s="9">
        <v>76</v>
      </c>
      <c r="W74" s="9">
        <v>97</v>
      </c>
      <c r="X74" s="9">
        <v>65</v>
      </c>
      <c r="Y74" s="9">
        <v>86</v>
      </c>
      <c r="Z74" s="9">
        <v>76</v>
      </c>
      <c r="AA74" s="10">
        <v>85</v>
      </c>
      <c r="AB74" s="10">
        <v>75</v>
      </c>
      <c r="AC74" s="10">
        <v>85</v>
      </c>
      <c r="AD74" s="11" t="s">
        <v>138</v>
      </c>
      <c r="AE74" s="11" t="s">
        <v>138</v>
      </c>
      <c r="AF74" s="11" t="s">
        <v>138</v>
      </c>
      <c r="AG74" s="11" t="s">
        <v>138</v>
      </c>
      <c r="AH74" s="11" t="s">
        <v>138</v>
      </c>
      <c r="AI74" s="23">
        <f>T74*2+U74*3.5+V74*2.5+W74*2+X74*3+Y74*2.5+Z74*3+AA74*2+AB74*2+AC74*1</f>
        <v>1837.5</v>
      </c>
      <c r="AJ74" s="24">
        <v>23.5</v>
      </c>
      <c r="AK74" s="23">
        <f>AI74/AJ74</f>
        <v>78.191489361702125</v>
      </c>
      <c r="AL74" s="25">
        <f>AI74+N74</f>
        <v>3767</v>
      </c>
      <c r="AM74" s="25">
        <f>AJ74+O74</f>
        <v>48</v>
      </c>
      <c r="AN74" s="25">
        <f>AL74/AM74</f>
        <v>78.479166666666671</v>
      </c>
      <c r="AO74" s="25">
        <v>0</v>
      </c>
      <c r="AP74" s="25">
        <f>AN74+AO74</f>
        <v>78.479166666666671</v>
      </c>
    </row>
    <row r="75" spans="1:42" x14ac:dyDescent="0.15">
      <c r="A75" s="2">
        <v>72</v>
      </c>
      <c r="B75" s="3">
        <v>120909101</v>
      </c>
      <c r="C75" s="4" t="s">
        <v>17</v>
      </c>
      <c r="D75" s="2">
        <v>73</v>
      </c>
      <c r="E75" s="2">
        <v>66</v>
      </c>
      <c r="F75" s="2">
        <v>69</v>
      </c>
      <c r="G75" s="2">
        <v>71</v>
      </c>
      <c r="H75" s="2">
        <v>81</v>
      </c>
      <c r="I75" s="2">
        <v>74</v>
      </c>
      <c r="J75" s="2">
        <v>90</v>
      </c>
      <c r="K75" s="3">
        <v>85</v>
      </c>
      <c r="L75" s="2">
        <v>84</v>
      </c>
      <c r="M75" s="2">
        <v>81</v>
      </c>
      <c r="N75" s="21">
        <f>D75*2.5+E75*3+F75*2+G75*3.5+H75*2+I75*2+J75*2.5+K75*1+L75*3.5+M75*2.5</f>
        <v>1883.5</v>
      </c>
      <c r="O75" s="21">
        <f>2.5+3+2+3.5+2+2+2.5+7</f>
        <v>24.5</v>
      </c>
      <c r="P75" s="22">
        <f>N75/O75</f>
        <v>76.877551020408163</v>
      </c>
      <c r="R75" s="7">
        <v>120909101</v>
      </c>
      <c r="S75" s="8" t="s">
        <v>17</v>
      </c>
      <c r="T75" s="6">
        <v>84</v>
      </c>
      <c r="U75" s="6">
        <v>74</v>
      </c>
      <c r="V75" s="6">
        <v>67</v>
      </c>
      <c r="W75" s="6">
        <v>96</v>
      </c>
      <c r="X75" s="6">
        <v>74</v>
      </c>
      <c r="Y75" s="6">
        <v>87</v>
      </c>
      <c r="Z75" s="6">
        <v>74</v>
      </c>
      <c r="AA75" s="7">
        <v>85</v>
      </c>
      <c r="AB75" s="7">
        <v>85</v>
      </c>
      <c r="AC75" s="6">
        <v>92</v>
      </c>
      <c r="AD75" s="8" t="s">
        <v>138</v>
      </c>
      <c r="AE75" s="8" t="s">
        <v>138</v>
      </c>
      <c r="AF75" s="8" t="s">
        <v>138</v>
      </c>
      <c r="AG75" s="8" t="s">
        <v>138</v>
      </c>
      <c r="AH75" s="8" t="s">
        <v>138</v>
      </c>
      <c r="AI75" s="23">
        <f>T75*2+U75*3.5+V75*2.5+W75*2+X75*3+Y75*2.5+Z75*3+AA75*2+AB75*2+AC75*1</f>
        <v>1880</v>
      </c>
      <c r="AJ75" s="23">
        <v>23.5</v>
      </c>
      <c r="AK75" s="23">
        <f>AI75/AJ75</f>
        <v>80</v>
      </c>
      <c r="AL75" s="25">
        <f>AI75+N75</f>
        <v>3763.5</v>
      </c>
      <c r="AM75" s="25">
        <f>AJ75+O75</f>
        <v>48</v>
      </c>
      <c r="AN75" s="25">
        <f>AL75/AM75</f>
        <v>78.40625</v>
      </c>
      <c r="AO75" s="25">
        <v>0</v>
      </c>
      <c r="AP75" s="25">
        <f>AN75+AO75</f>
        <v>78.40625</v>
      </c>
    </row>
    <row r="76" spans="1:42" x14ac:dyDescent="0.15">
      <c r="A76" s="2">
        <v>73</v>
      </c>
      <c r="B76" s="3">
        <v>120909104</v>
      </c>
      <c r="C76" s="4" t="s">
        <v>20</v>
      </c>
      <c r="D76" s="2">
        <v>66</v>
      </c>
      <c r="E76" s="2">
        <v>79</v>
      </c>
      <c r="F76" s="2">
        <v>70</v>
      </c>
      <c r="G76" s="2">
        <v>69</v>
      </c>
      <c r="H76" s="2">
        <v>72</v>
      </c>
      <c r="I76" s="2">
        <v>72</v>
      </c>
      <c r="J76" s="2">
        <v>92</v>
      </c>
      <c r="K76" s="3">
        <v>85</v>
      </c>
      <c r="L76" s="2">
        <v>80</v>
      </c>
      <c r="M76" s="2">
        <v>71</v>
      </c>
      <c r="N76" s="21">
        <f>D76*2.5+E76*3+F76*2+G76*3.5+H76*2+I76*2+J76*2.5+K76*1+L76*3.5+M76*2.5</f>
        <v>1844</v>
      </c>
      <c r="O76" s="21">
        <f>2.5+3+2+3.5+2+2+2.5+7</f>
        <v>24.5</v>
      </c>
      <c r="P76" s="22">
        <f>N76/O76</f>
        <v>75.265306122448976</v>
      </c>
      <c r="R76" s="10">
        <v>120909104</v>
      </c>
      <c r="S76" s="11" t="s">
        <v>20</v>
      </c>
      <c r="T76" s="9">
        <v>84</v>
      </c>
      <c r="U76" s="9">
        <v>65</v>
      </c>
      <c r="V76" s="9">
        <v>71</v>
      </c>
      <c r="W76" s="9">
        <v>95</v>
      </c>
      <c r="X76" s="9">
        <v>75</v>
      </c>
      <c r="Y76" s="9">
        <v>90</v>
      </c>
      <c r="Z76" s="9">
        <v>77</v>
      </c>
      <c r="AA76" s="10">
        <v>95</v>
      </c>
      <c r="AB76" s="10">
        <v>95</v>
      </c>
      <c r="AC76" s="9">
        <v>80</v>
      </c>
      <c r="AD76" s="11" t="s">
        <v>138</v>
      </c>
      <c r="AE76" s="11" t="s">
        <v>138</v>
      </c>
      <c r="AF76" s="11" t="s">
        <v>138</v>
      </c>
      <c r="AG76" s="11" t="s">
        <v>138</v>
      </c>
      <c r="AH76" s="11" t="s">
        <v>138</v>
      </c>
      <c r="AI76" s="23">
        <f>T76*2+U76*3.5+V76*2.5+W76*2+X76*3+Y76*2.5+Z76*3+AA76*2+AB76*2+AC76*1</f>
        <v>1904</v>
      </c>
      <c r="AJ76" s="23">
        <v>23.5</v>
      </c>
      <c r="AK76" s="23">
        <f>AI76/AJ76</f>
        <v>81.021276595744681</v>
      </c>
      <c r="AL76" s="25">
        <f>AI76+N76</f>
        <v>3748</v>
      </c>
      <c r="AM76" s="25">
        <f>AJ76+O76</f>
        <v>48</v>
      </c>
      <c r="AN76" s="25">
        <f>AL76/AM76</f>
        <v>78.083333333333329</v>
      </c>
      <c r="AO76" s="25">
        <v>0</v>
      </c>
      <c r="AP76" s="25">
        <f>AN76+AO76</f>
        <v>78.083333333333329</v>
      </c>
    </row>
    <row r="77" spans="1:42" x14ac:dyDescent="0.15">
      <c r="A77" s="2">
        <v>74</v>
      </c>
      <c r="B77" s="3">
        <v>120909138</v>
      </c>
      <c r="C77" s="4" t="s">
        <v>49</v>
      </c>
      <c r="D77" s="2">
        <v>72</v>
      </c>
      <c r="E77" s="2">
        <v>63</v>
      </c>
      <c r="F77" s="2">
        <v>65</v>
      </c>
      <c r="G77" s="2">
        <v>78</v>
      </c>
      <c r="H77" s="2">
        <v>69</v>
      </c>
      <c r="I77" s="2">
        <v>64</v>
      </c>
      <c r="J77" s="2">
        <v>89</v>
      </c>
      <c r="K77" s="3">
        <v>85</v>
      </c>
      <c r="L77" s="2">
        <v>94</v>
      </c>
      <c r="M77" s="2">
        <v>73</v>
      </c>
      <c r="N77" s="21">
        <f>D77*2.5+E77*3+F77*2+G77*3.5+H77*2+I77*2+J77*2.5+K77*1+L77*3.5+M77*2.5</f>
        <v>1857</v>
      </c>
      <c r="O77" s="21">
        <f>2.5+3+2+3.5+2+2+2.5+7</f>
        <v>24.5</v>
      </c>
      <c r="P77" s="22">
        <f>N77/O77</f>
        <v>75.795918367346943</v>
      </c>
      <c r="R77" s="10">
        <v>120909138</v>
      </c>
      <c r="S77" s="11" t="s">
        <v>49</v>
      </c>
      <c r="T77" s="9">
        <v>82</v>
      </c>
      <c r="U77" s="9">
        <v>68</v>
      </c>
      <c r="V77" s="9">
        <v>76</v>
      </c>
      <c r="W77" s="9">
        <v>98</v>
      </c>
      <c r="X77" s="9">
        <v>60</v>
      </c>
      <c r="Y77" s="9">
        <v>88</v>
      </c>
      <c r="Z77" s="9">
        <v>85</v>
      </c>
      <c r="AA77" s="10">
        <v>85</v>
      </c>
      <c r="AB77" s="10">
        <v>85</v>
      </c>
      <c r="AC77" s="10">
        <v>85</v>
      </c>
      <c r="AD77" s="11" t="s">
        <v>138</v>
      </c>
      <c r="AE77" s="11" t="s">
        <v>138</v>
      </c>
      <c r="AF77" s="11" t="s">
        <v>138</v>
      </c>
      <c r="AG77" s="11" t="s">
        <v>138</v>
      </c>
      <c r="AH77" s="11" t="s">
        <v>138</v>
      </c>
      <c r="AI77" s="23">
        <f>T77*2+U77*3.5+V77*2.5+W77*2+X77*3+Y77*2.5+Z77*3+AA77*2+AB77*2+AC77*1</f>
        <v>1868</v>
      </c>
      <c r="AJ77" s="24">
        <v>23.5</v>
      </c>
      <c r="AK77" s="23">
        <f>AI77/AJ77</f>
        <v>79.489361702127653</v>
      </c>
      <c r="AL77" s="25">
        <f>AI77+N77</f>
        <v>3725</v>
      </c>
      <c r="AM77" s="25">
        <f>AJ77+O77</f>
        <v>48</v>
      </c>
      <c r="AN77" s="25">
        <f>AL77/AM77</f>
        <v>77.604166666666671</v>
      </c>
      <c r="AO77" s="25">
        <v>0</v>
      </c>
      <c r="AP77" s="25">
        <f>AN77+AO77</f>
        <v>77.604166666666671</v>
      </c>
    </row>
    <row r="78" spans="1:42" x14ac:dyDescent="0.15">
      <c r="A78" s="17">
        <v>75</v>
      </c>
      <c r="B78" s="3">
        <v>120909116</v>
      </c>
      <c r="C78" s="4" t="s">
        <v>30</v>
      </c>
      <c r="D78" s="2">
        <v>70</v>
      </c>
      <c r="E78" s="2">
        <v>76</v>
      </c>
      <c r="F78" s="2">
        <v>69</v>
      </c>
      <c r="G78" s="2">
        <v>78</v>
      </c>
      <c r="H78" s="2">
        <v>68</v>
      </c>
      <c r="I78" s="2">
        <v>76</v>
      </c>
      <c r="J78" s="2">
        <v>93</v>
      </c>
      <c r="K78" s="3">
        <v>85</v>
      </c>
      <c r="L78" s="2">
        <v>92</v>
      </c>
      <c r="M78" s="2">
        <v>72</v>
      </c>
      <c r="N78" s="21">
        <f>D78*2.5+E78*3+F78*2+G78*3.5+H78*2+I78*2+J78*2.5+K78*1+L78*3.5+M78*2.5</f>
        <v>1921.5</v>
      </c>
      <c r="O78" s="21">
        <f>2.5+3+2+3.5+2+2+2.5+7</f>
        <v>24.5</v>
      </c>
      <c r="P78" s="22">
        <f>N78/O78</f>
        <v>78.428571428571431</v>
      </c>
      <c r="R78" s="10">
        <v>120909116</v>
      </c>
      <c r="S78" s="18" t="s">
        <v>30</v>
      </c>
      <c r="T78" s="9">
        <v>80</v>
      </c>
      <c r="U78" s="9">
        <v>80</v>
      </c>
      <c r="V78" s="9">
        <v>50</v>
      </c>
      <c r="W78" s="9">
        <v>82</v>
      </c>
      <c r="X78" s="9">
        <v>69</v>
      </c>
      <c r="Y78" s="9">
        <v>82</v>
      </c>
      <c r="Z78" s="9">
        <v>75</v>
      </c>
      <c r="AA78" s="10">
        <v>85</v>
      </c>
      <c r="AB78" s="10">
        <v>75</v>
      </c>
      <c r="AC78" s="9">
        <v>90</v>
      </c>
      <c r="AD78" s="11" t="s">
        <v>138</v>
      </c>
      <c r="AE78" s="11" t="s">
        <v>138</v>
      </c>
      <c r="AF78" s="11" t="s">
        <v>138</v>
      </c>
      <c r="AG78" s="11" t="s">
        <v>138</v>
      </c>
      <c r="AH78" s="11" t="s">
        <v>138</v>
      </c>
      <c r="AI78" s="23">
        <f>T78*2+U78*3.5+V78*2.5+W78*2+X78*3+Y78*2.5+Z78*3+AA78*2+AB78*2+AC78*1</f>
        <v>1776</v>
      </c>
      <c r="AJ78" s="24">
        <v>23.5</v>
      </c>
      <c r="AK78" s="23">
        <f>AI78/AJ78</f>
        <v>75.574468085106389</v>
      </c>
      <c r="AL78" s="25">
        <f>AI78+N78</f>
        <v>3697.5</v>
      </c>
      <c r="AM78" s="25">
        <f>AJ78+O78</f>
        <v>48</v>
      </c>
      <c r="AN78" s="25">
        <f>AL78/AM78</f>
        <v>77.03125</v>
      </c>
      <c r="AO78" s="25">
        <v>0</v>
      </c>
      <c r="AP78" s="25">
        <f>AN78+AO78</f>
        <v>77.03125</v>
      </c>
    </row>
    <row r="79" spans="1:42" x14ac:dyDescent="0.15">
      <c r="A79" s="2">
        <v>76</v>
      </c>
      <c r="B79" s="3">
        <v>120909237</v>
      </c>
      <c r="C79" s="4" t="s">
        <v>85</v>
      </c>
      <c r="D79" s="2">
        <v>64</v>
      </c>
      <c r="E79" s="2">
        <v>88</v>
      </c>
      <c r="F79" s="2">
        <v>69</v>
      </c>
      <c r="G79" s="2">
        <v>79</v>
      </c>
      <c r="H79" s="2">
        <v>63</v>
      </c>
      <c r="I79" s="2">
        <v>67</v>
      </c>
      <c r="J79" s="2">
        <v>85</v>
      </c>
      <c r="K79" s="3">
        <v>75</v>
      </c>
      <c r="L79" s="2">
        <v>84</v>
      </c>
      <c r="M79" s="2">
        <v>80</v>
      </c>
      <c r="N79" s="21">
        <f>D79*2.5+E79*3+F79*2+G79*3.5+H79*2+I79*2+J79*2.5+K79*1+L79*3.5+M79*2.5</f>
        <v>1880</v>
      </c>
      <c r="O79" s="21">
        <f>2.5+3+2+3.5+2+2+2.5+7</f>
        <v>24.5</v>
      </c>
      <c r="P79" s="22">
        <f>N79/O79</f>
        <v>76.734693877551024</v>
      </c>
      <c r="R79" s="10">
        <v>120909237</v>
      </c>
      <c r="S79" s="11" t="s">
        <v>85</v>
      </c>
      <c r="T79" s="9">
        <v>81</v>
      </c>
      <c r="U79" s="9">
        <v>69</v>
      </c>
      <c r="V79" s="9">
        <v>77</v>
      </c>
      <c r="W79" s="9">
        <v>92</v>
      </c>
      <c r="X79" s="9">
        <v>74</v>
      </c>
      <c r="Y79" s="9">
        <v>85</v>
      </c>
      <c r="Z79" s="9">
        <v>66</v>
      </c>
      <c r="AA79" s="10">
        <v>85</v>
      </c>
      <c r="AB79" s="10">
        <v>75</v>
      </c>
      <c r="AC79" s="10">
        <v>75</v>
      </c>
      <c r="AD79" s="11" t="s">
        <v>138</v>
      </c>
      <c r="AE79" s="11" t="s">
        <v>138</v>
      </c>
      <c r="AF79" s="11" t="s">
        <v>138</v>
      </c>
      <c r="AG79" s="11" t="s">
        <v>138</v>
      </c>
      <c r="AH79" s="11" t="s">
        <v>138</v>
      </c>
      <c r="AI79" s="23">
        <f>T79*2+U79*3.5+V79*2.5+W79*2+X79*3+Y79*2.5+Z79*3+AA79*2+AB79*2+AC79*1</f>
        <v>1807.5</v>
      </c>
      <c r="AJ79" s="24">
        <v>23.5</v>
      </c>
      <c r="AK79" s="23">
        <f>AI79/AJ79</f>
        <v>76.914893617021278</v>
      </c>
      <c r="AL79" s="25">
        <f>AI79+N79</f>
        <v>3687.5</v>
      </c>
      <c r="AM79" s="25">
        <f>AJ79+O79</f>
        <v>48</v>
      </c>
      <c r="AN79" s="25">
        <f>AL79/AM79</f>
        <v>76.822916666666671</v>
      </c>
      <c r="AO79" s="25">
        <v>0</v>
      </c>
      <c r="AP79" s="25">
        <f>AN79+AO79</f>
        <v>76.822916666666671</v>
      </c>
    </row>
    <row r="80" spans="1:42" x14ac:dyDescent="0.15">
      <c r="A80" s="17">
        <v>77</v>
      </c>
      <c r="B80" s="3">
        <v>120909304</v>
      </c>
      <c r="C80" s="18" t="s">
        <v>90</v>
      </c>
      <c r="D80" s="2">
        <v>74</v>
      </c>
      <c r="E80" s="2">
        <v>83</v>
      </c>
      <c r="F80" s="3">
        <v>56</v>
      </c>
      <c r="G80" s="2">
        <v>75</v>
      </c>
      <c r="H80" s="2">
        <v>75</v>
      </c>
      <c r="I80" s="2">
        <v>66</v>
      </c>
      <c r="J80" s="2">
        <v>88</v>
      </c>
      <c r="K80" s="3">
        <v>85</v>
      </c>
      <c r="L80" s="2">
        <v>90</v>
      </c>
      <c r="M80" s="2">
        <v>77</v>
      </c>
      <c r="N80" s="21">
        <f>D80*2.5+E80*3+F80*2+G80*3.5+H80*2+I80*2+J80*2.5+K80*1+L80*3.5+M80*2.5</f>
        <v>1903</v>
      </c>
      <c r="O80" s="21">
        <f>2.5+3+2+3.5+2+2+2.5+7</f>
        <v>24.5</v>
      </c>
      <c r="P80" s="22">
        <f>N80/O80</f>
        <v>77.673469387755105</v>
      </c>
      <c r="R80" s="10">
        <v>120909304</v>
      </c>
      <c r="S80" s="18" t="s">
        <v>90</v>
      </c>
      <c r="T80" s="9">
        <v>84</v>
      </c>
      <c r="U80" s="9">
        <v>60</v>
      </c>
      <c r="V80" s="9">
        <v>76</v>
      </c>
      <c r="W80" s="9">
        <v>97</v>
      </c>
      <c r="X80" s="9">
        <v>55</v>
      </c>
      <c r="Y80" s="9">
        <v>86</v>
      </c>
      <c r="Z80" s="9">
        <v>66</v>
      </c>
      <c r="AA80" s="10">
        <v>85</v>
      </c>
      <c r="AB80" s="10">
        <v>85</v>
      </c>
      <c r="AC80" s="10">
        <v>85</v>
      </c>
      <c r="AD80" s="11" t="s">
        <v>138</v>
      </c>
      <c r="AE80" s="11" t="s">
        <v>138</v>
      </c>
      <c r="AF80" s="11" t="s">
        <v>138</v>
      </c>
      <c r="AG80" s="11" t="s">
        <v>138</v>
      </c>
      <c r="AH80" s="11" t="s">
        <v>138</v>
      </c>
      <c r="AI80" s="23">
        <f>T80*2+U80*3.5+V80*2.5+W80*2+X80*3+Y80*2.5+Z80*3+AA80*2+AB80*2+AC80*1</f>
        <v>1765</v>
      </c>
      <c r="AJ80" s="24">
        <v>23.5</v>
      </c>
      <c r="AK80" s="23">
        <f>AI80/AJ80</f>
        <v>75.106382978723403</v>
      </c>
      <c r="AL80" s="25">
        <f>AI80+N80</f>
        <v>3668</v>
      </c>
      <c r="AM80" s="25">
        <f>AJ80+O80</f>
        <v>48</v>
      </c>
      <c r="AN80" s="25">
        <f>AL80/AM80</f>
        <v>76.416666666666671</v>
      </c>
      <c r="AO80" s="25">
        <v>0</v>
      </c>
      <c r="AP80" s="25">
        <f>AN80+AO80</f>
        <v>76.416666666666671</v>
      </c>
    </row>
    <row r="81" spans="1:42" x14ac:dyDescent="0.15">
      <c r="A81" s="17">
        <v>78</v>
      </c>
      <c r="B81" s="3">
        <v>120909341</v>
      </c>
      <c r="C81" s="4" t="s">
        <v>119</v>
      </c>
      <c r="D81" s="2">
        <v>67</v>
      </c>
      <c r="E81" s="2">
        <v>86</v>
      </c>
      <c r="F81" s="2">
        <v>66</v>
      </c>
      <c r="G81" s="2">
        <v>79</v>
      </c>
      <c r="H81" s="2">
        <v>65</v>
      </c>
      <c r="I81" s="2">
        <v>69</v>
      </c>
      <c r="J81" s="2">
        <v>86</v>
      </c>
      <c r="K81" s="3">
        <v>75</v>
      </c>
      <c r="L81" s="2">
        <v>93</v>
      </c>
      <c r="M81" s="2">
        <v>75</v>
      </c>
      <c r="N81" s="21">
        <f>D81*2.5+E81*3+F81*2+G81*3.5+H81*2+I81*2+J81*2.5+K81*1+L81*3.5+M81*2.5</f>
        <v>1905</v>
      </c>
      <c r="O81" s="21">
        <f>2.5+3+2+3.5+2+2+2.5+7</f>
        <v>24.5</v>
      </c>
      <c r="P81" s="22">
        <f>N81/O81</f>
        <v>77.755102040816325</v>
      </c>
      <c r="R81" s="10">
        <v>120909341</v>
      </c>
      <c r="S81" s="18" t="s">
        <v>119</v>
      </c>
      <c r="T81" s="9">
        <v>54</v>
      </c>
      <c r="U81" s="9">
        <v>73</v>
      </c>
      <c r="V81" s="9">
        <v>79</v>
      </c>
      <c r="W81" s="9">
        <v>87</v>
      </c>
      <c r="X81" s="9">
        <v>77</v>
      </c>
      <c r="Y81" s="9">
        <v>86</v>
      </c>
      <c r="Z81" s="9">
        <v>60</v>
      </c>
      <c r="AA81" s="10">
        <v>85</v>
      </c>
      <c r="AB81" s="10">
        <v>75</v>
      </c>
      <c r="AC81" s="10">
        <v>75</v>
      </c>
      <c r="AD81" s="11" t="s">
        <v>138</v>
      </c>
      <c r="AE81" s="11" t="s">
        <v>138</v>
      </c>
      <c r="AF81" s="11" t="s">
        <v>138</v>
      </c>
      <c r="AG81" s="11" t="s">
        <v>138</v>
      </c>
      <c r="AH81" s="11" t="s">
        <v>138</v>
      </c>
      <c r="AI81" s="23">
        <f>T81*2+U81*3.5+V81*2.5+W81*2+X81*3+Y81*2.5+Z81*3+AA81*2+AB81*2+AC81*1</f>
        <v>1756</v>
      </c>
      <c r="AJ81" s="24">
        <v>23.5</v>
      </c>
      <c r="AK81" s="23">
        <f>AI81/AJ81</f>
        <v>74.723404255319153</v>
      </c>
      <c r="AL81" s="25">
        <f>AI81+N81</f>
        <v>3661</v>
      </c>
      <c r="AM81" s="25">
        <f>AJ81+O81</f>
        <v>48</v>
      </c>
      <c r="AN81" s="25">
        <f>AL81/AM81</f>
        <v>76.270833333333329</v>
      </c>
      <c r="AO81" s="25">
        <v>0</v>
      </c>
      <c r="AP81" s="25">
        <f>AN81+AO81</f>
        <v>76.270833333333329</v>
      </c>
    </row>
    <row r="82" spans="1:42" x14ac:dyDescent="0.15">
      <c r="A82" s="17">
        <v>79</v>
      </c>
      <c r="B82" s="3">
        <v>120909332</v>
      </c>
      <c r="C82" s="4" t="s">
        <v>113</v>
      </c>
      <c r="D82" s="2">
        <v>65</v>
      </c>
      <c r="E82" s="2">
        <v>82</v>
      </c>
      <c r="F82" s="2">
        <v>68</v>
      </c>
      <c r="G82" s="2">
        <v>77</v>
      </c>
      <c r="H82" s="2">
        <v>77</v>
      </c>
      <c r="I82" s="2">
        <v>64</v>
      </c>
      <c r="J82" s="2">
        <v>87</v>
      </c>
      <c r="K82" s="3">
        <v>85</v>
      </c>
      <c r="L82" s="2">
        <v>84</v>
      </c>
      <c r="M82" s="2">
        <v>70</v>
      </c>
      <c r="N82" s="21">
        <f>D82*2.5+E82*3+F82*2+G82*3.5+H82*2+I82*2+J82*2.5+K82*1+L82*3.5+M82*2.5</f>
        <v>1867.5</v>
      </c>
      <c r="O82" s="21">
        <f>2.5+3+2+3.5+2+2+2.5+7</f>
        <v>24.5</v>
      </c>
      <c r="P82" s="22">
        <f>N82/O82</f>
        <v>76.224489795918373</v>
      </c>
      <c r="R82" s="10">
        <v>120909332</v>
      </c>
      <c r="S82" s="18" t="s">
        <v>113</v>
      </c>
      <c r="T82" s="9">
        <v>57</v>
      </c>
      <c r="U82" s="9">
        <v>66</v>
      </c>
      <c r="V82" s="9">
        <v>79</v>
      </c>
      <c r="W82" s="9">
        <v>94</v>
      </c>
      <c r="X82" s="9">
        <v>71</v>
      </c>
      <c r="Y82" s="9">
        <v>75</v>
      </c>
      <c r="Z82" s="9">
        <v>82</v>
      </c>
      <c r="AA82" s="10">
        <v>85</v>
      </c>
      <c r="AB82" s="10">
        <v>75</v>
      </c>
      <c r="AC82" s="10">
        <v>75</v>
      </c>
      <c r="AD82" s="11" t="s">
        <v>138</v>
      </c>
      <c r="AE82" s="11" t="s">
        <v>138</v>
      </c>
      <c r="AF82" s="11" t="s">
        <v>138</v>
      </c>
      <c r="AG82" s="11" t="s">
        <v>138</v>
      </c>
      <c r="AH82" s="11" t="s">
        <v>138</v>
      </c>
      <c r="AI82" s="23">
        <f>T82*2+U82*3.5+V82*2.5+W82*2+X82*3+Y82*2.5+Z82*3+AA82*2+AB82*2+AC82*1</f>
        <v>1772</v>
      </c>
      <c r="AJ82" s="24">
        <v>23.5</v>
      </c>
      <c r="AK82" s="23">
        <f>AI82/AJ82</f>
        <v>75.40425531914893</v>
      </c>
      <c r="AL82" s="25">
        <f>AI82+N82</f>
        <v>3639.5</v>
      </c>
      <c r="AM82" s="25">
        <f>AJ82+O82</f>
        <v>48</v>
      </c>
      <c r="AN82" s="25">
        <f>AL82/AM82</f>
        <v>75.822916666666671</v>
      </c>
      <c r="AO82" s="25">
        <v>0</v>
      </c>
      <c r="AP82" s="25">
        <f>AN82+AO82</f>
        <v>75.822916666666671</v>
      </c>
    </row>
    <row r="83" spans="1:42" x14ac:dyDescent="0.15">
      <c r="A83" s="17">
        <v>80</v>
      </c>
      <c r="B83" s="3">
        <v>120909131</v>
      </c>
      <c r="C83" s="18" t="s">
        <v>42</v>
      </c>
      <c r="D83" s="2">
        <v>62</v>
      </c>
      <c r="E83" s="2">
        <v>64</v>
      </c>
      <c r="F83" s="2">
        <v>67</v>
      </c>
      <c r="G83" s="2">
        <v>75</v>
      </c>
      <c r="H83" s="3">
        <v>50</v>
      </c>
      <c r="I83" s="2">
        <v>69</v>
      </c>
      <c r="J83" s="2">
        <v>88</v>
      </c>
      <c r="K83" s="3">
        <v>85</v>
      </c>
      <c r="L83" s="2">
        <v>78</v>
      </c>
      <c r="M83" s="2">
        <v>77</v>
      </c>
      <c r="N83" s="21">
        <f>D83*2.5+E83*3+F83*2+G83*3.5+H83*2+I83*2+J83*2.5+K83*1+L83*3.5+M83*2.5</f>
        <v>1752</v>
      </c>
      <c r="O83" s="21">
        <f>2.5+3+2+3.5+2+2+2.5+7</f>
        <v>24.5</v>
      </c>
      <c r="P83" s="22">
        <f>N83/O83</f>
        <v>71.510204081632651</v>
      </c>
      <c r="R83" s="10">
        <v>120909131</v>
      </c>
      <c r="S83" s="11" t="s">
        <v>42</v>
      </c>
      <c r="T83" s="9">
        <v>89</v>
      </c>
      <c r="U83" s="9">
        <v>70</v>
      </c>
      <c r="V83" s="9">
        <v>79</v>
      </c>
      <c r="W83" s="9">
        <v>97</v>
      </c>
      <c r="X83" s="9">
        <v>65</v>
      </c>
      <c r="Y83" s="9">
        <v>88</v>
      </c>
      <c r="Z83" s="9">
        <v>73</v>
      </c>
      <c r="AA83" s="10">
        <v>85</v>
      </c>
      <c r="AB83" s="10">
        <v>85</v>
      </c>
      <c r="AC83" s="9">
        <v>82</v>
      </c>
      <c r="AD83" s="11" t="s">
        <v>138</v>
      </c>
      <c r="AE83" s="11" t="s">
        <v>138</v>
      </c>
      <c r="AF83" s="11" t="s">
        <v>138</v>
      </c>
      <c r="AG83" s="11" t="s">
        <v>138</v>
      </c>
      <c r="AH83" s="11" t="s">
        <v>138</v>
      </c>
      <c r="AI83" s="23">
        <f>T83*2+U83*3.5+V83*2.5+W83*2+X83*3+Y83*2.5+Z83*3+AA83*2+AB83*2+AC83*1</f>
        <v>1870.5</v>
      </c>
      <c r="AJ83" s="24">
        <v>23.5</v>
      </c>
      <c r="AK83" s="23">
        <f>AI83/AJ83</f>
        <v>79.59574468085107</v>
      </c>
      <c r="AL83" s="25">
        <f>AI83+N83</f>
        <v>3622.5</v>
      </c>
      <c r="AM83" s="25">
        <f>AJ83+O83</f>
        <v>48</v>
      </c>
      <c r="AN83" s="25">
        <f>AL83/AM83</f>
        <v>75.46875</v>
      </c>
      <c r="AO83" s="25">
        <v>0</v>
      </c>
      <c r="AP83" s="25">
        <f>AN83+AO83</f>
        <v>75.46875</v>
      </c>
    </row>
    <row r="84" spans="1:42" x14ac:dyDescent="0.15">
      <c r="A84" s="17">
        <v>81</v>
      </c>
      <c r="B84" s="3">
        <v>120909105</v>
      </c>
      <c r="C84" s="4" t="s">
        <v>21</v>
      </c>
      <c r="D84" s="2">
        <v>63</v>
      </c>
      <c r="E84" s="2">
        <v>72</v>
      </c>
      <c r="F84" s="2">
        <v>60</v>
      </c>
      <c r="G84" s="2">
        <v>76</v>
      </c>
      <c r="H84" s="2">
        <v>71</v>
      </c>
      <c r="I84" s="2">
        <v>75</v>
      </c>
      <c r="J84" s="2">
        <v>89</v>
      </c>
      <c r="K84" s="3">
        <v>85</v>
      </c>
      <c r="L84" s="2">
        <v>82</v>
      </c>
      <c r="M84" s="2">
        <v>76</v>
      </c>
      <c r="N84" s="21">
        <f>D84*2.5+E84*3+F84*2+G84*3.5+H84*2+I84*2+J84*2.5+K84*1+L84*3.5+M84*2.5</f>
        <v>1836</v>
      </c>
      <c r="O84" s="21">
        <f>2.5+3+2+3.5+2+2+2.5+7</f>
        <v>24.5</v>
      </c>
      <c r="P84" s="22">
        <f>N84/O84</f>
        <v>74.938775510204081</v>
      </c>
      <c r="R84" s="10">
        <v>120909105</v>
      </c>
      <c r="S84" s="18" t="s">
        <v>21</v>
      </c>
      <c r="T84" s="9">
        <v>84</v>
      </c>
      <c r="U84" s="9">
        <v>72</v>
      </c>
      <c r="V84" s="9">
        <v>53</v>
      </c>
      <c r="W84" s="9">
        <v>92</v>
      </c>
      <c r="X84" s="9">
        <v>77</v>
      </c>
      <c r="Y84" s="9">
        <v>67</v>
      </c>
      <c r="Z84" s="9">
        <v>74</v>
      </c>
      <c r="AA84" s="10">
        <v>85</v>
      </c>
      <c r="AB84" s="10">
        <v>85</v>
      </c>
      <c r="AC84" s="10">
        <v>85</v>
      </c>
      <c r="AD84" s="11" t="s">
        <v>138</v>
      </c>
      <c r="AE84" s="11" t="s">
        <v>138</v>
      </c>
      <c r="AF84" s="11" t="s">
        <v>138</v>
      </c>
      <c r="AG84" s="11" t="s">
        <v>138</v>
      </c>
      <c r="AH84" s="11" t="s">
        <v>138</v>
      </c>
      <c r="AI84" s="23">
        <f>T84*2+U84*3.5+V84*2.5+W84*2+X84*3+Y84*2.5+Z84*3+AA84*2+AB84*2+AC84*1</f>
        <v>1782</v>
      </c>
      <c r="AJ84" s="23">
        <v>23.5</v>
      </c>
      <c r="AK84" s="23">
        <f>AI84/AJ84</f>
        <v>75.829787234042556</v>
      </c>
      <c r="AL84" s="25">
        <f>AI84+N84</f>
        <v>3618</v>
      </c>
      <c r="AM84" s="25">
        <f>AJ84+O84</f>
        <v>48</v>
      </c>
      <c r="AN84" s="25">
        <f>AL84/AM84</f>
        <v>75.375</v>
      </c>
      <c r="AO84" s="25">
        <v>0</v>
      </c>
      <c r="AP84" s="25">
        <f>AN84+AO84</f>
        <v>75.375</v>
      </c>
    </row>
    <row r="85" spans="1:42" x14ac:dyDescent="0.15">
      <c r="A85" s="2">
        <v>82</v>
      </c>
      <c r="B85" s="3">
        <v>120909318</v>
      </c>
      <c r="C85" s="4" t="s">
        <v>104</v>
      </c>
      <c r="D85" s="2">
        <v>66</v>
      </c>
      <c r="E85" s="2">
        <v>95</v>
      </c>
      <c r="F85" s="2">
        <v>64</v>
      </c>
      <c r="G85" s="2">
        <v>70</v>
      </c>
      <c r="H85" s="2">
        <v>66</v>
      </c>
      <c r="I85" s="2">
        <v>63</v>
      </c>
      <c r="J85" s="2">
        <v>86</v>
      </c>
      <c r="K85" s="3">
        <v>85</v>
      </c>
      <c r="L85" s="2">
        <v>90</v>
      </c>
      <c r="M85" s="2">
        <v>80</v>
      </c>
      <c r="N85" s="21">
        <f>D85*2.5+E85*3+F85*2+G85*3.5+H85*2+I85*2+J85*2.5+K85*1+L85*3.5+M85*2.5</f>
        <v>1896</v>
      </c>
      <c r="O85" s="21">
        <f>2.5+3+2+3.5+2+2+2.5+7</f>
        <v>24.5</v>
      </c>
      <c r="P85" s="22">
        <f>N85/O85</f>
        <v>77.387755102040813</v>
      </c>
      <c r="R85" s="10">
        <v>120909318</v>
      </c>
      <c r="S85" s="11" t="s">
        <v>104</v>
      </c>
      <c r="T85" s="9">
        <v>65</v>
      </c>
      <c r="U85" s="9">
        <v>61</v>
      </c>
      <c r="V85" s="9">
        <v>71</v>
      </c>
      <c r="W85" s="9">
        <v>94</v>
      </c>
      <c r="X85" s="9">
        <v>65</v>
      </c>
      <c r="Y85" s="9">
        <v>81</v>
      </c>
      <c r="Z85" s="9">
        <v>72</v>
      </c>
      <c r="AA85" s="10">
        <v>85</v>
      </c>
      <c r="AB85" s="10">
        <v>75</v>
      </c>
      <c r="AC85" s="9">
        <v>78</v>
      </c>
      <c r="AD85" s="11" t="s">
        <v>138</v>
      </c>
      <c r="AE85" s="11" t="s">
        <v>138</v>
      </c>
      <c r="AF85" s="11" t="s">
        <v>138</v>
      </c>
      <c r="AG85" s="11" t="s">
        <v>138</v>
      </c>
      <c r="AH85" s="11" t="s">
        <v>138</v>
      </c>
      <c r="AI85" s="23">
        <f>T85*2+U85*3.5+V85*2.5+W85*2+X85*3+Y85*2.5+Z85*3+AA85*2+AB85*2+AC85*1</f>
        <v>1720.5</v>
      </c>
      <c r="AJ85" s="24">
        <v>23.5</v>
      </c>
      <c r="AK85" s="23">
        <f>AI85/AJ85</f>
        <v>73.212765957446805</v>
      </c>
      <c r="AL85" s="25">
        <f>AI85+N85</f>
        <v>3616.5</v>
      </c>
      <c r="AM85" s="25">
        <f>AJ85+O85</f>
        <v>48</v>
      </c>
      <c r="AN85" s="25">
        <f>AL85/AM85</f>
        <v>75.34375</v>
      </c>
      <c r="AO85" s="25">
        <v>0</v>
      </c>
      <c r="AP85" s="25">
        <f>AN85+AO85</f>
        <v>75.34375</v>
      </c>
    </row>
    <row r="86" spans="1:42" x14ac:dyDescent="0.15">
      <c r="A86" s="17">
        <v>83</v>
      </c>
      <c r="B86" s="3">
        <v>120909226</v>
      </c>
      <c r="C86" s="4" t="s">
        <v>75</v>
      </c>
      <c r="D86" s="2">
        <v>81</v>
      </c>
      <c r="E86" s="2">
        <v>67</v>
      </c>
      <c r="F86" s="2">
        <v>80</v>
      </c>
      <c r="G86" s="2">
        <v>83</v>
      </c>
      <c r="H86" s="2">
        <v>60</v>
      </c>
      <c r="I86" s="2">
        <v>75</v>
      </c>
      <c r="J86" s="2">
        <v>88</v>
      </c>
      <c r="K86" s="3">
        <v>85</v>
      </c>
      <c r="L86" s="2">
        <v>83</v>
      </c>
      <c r="M86" s="2">
        <v>77</v>
      </c>
      <c r="N86" s="21">
        <f>D86*2.5+E86*3+F86*2+G86*3.5+H86*2+I86*2+J86*2.5+K86*1+L86*3.5+M86*2.5</f>
        <v>1912</v>
      </c>
      <c r="O86" s="21">
        <f>2.5+3+2+3.5+2+2+2.5+7</f>
        <v>24.5</v>
      </c>
      <c r="P86" s="22">
        <f>N86/O86</f>
        <v>78.040816326530617</v>
      </c>
      <c r="R86" s="10">
        <v>120909226</v>
      </c>
      <c r="S86" s="18" t="s">
        <v>75</v>
      </c>
      <c r="T86" s="9">
        <v>64</v>
      </c>
      <c r="U86" s="9">
        <v>68</v>
      </c>
      <c r="V86" s="9">
        <v>61</v>
      </c>
      <c r="W86" s="9">
        <v>87</v>
      </c>
      <c r="X86" s="9">
        <v>76</v>
      </c>
      <c r="Y86" s="9">
        <v>74</v>
      </c>
      <c r="Z86" s="9">
        <v>53</v>
      </c>
      <c r="AA86" s="10">
        <v>85</v>
      </c>
      <c r="AB86" s="10">
        <v>95</v>
      </c>
      <c r="AC86" s="10">
        <v>75</v>
      </c>
      <c r="AD86" s="11" t="s">
        <v>138</v>
      </c>
      <c r="AE86" s="11" t="s">
        <v>138</v>
      </c>
      <c r="AF86" s="11" t="s">
        <v>138</v>
      </c>
      <c r="AG86" s="11" t="s">
        <v>138</v>
      </c>
      <c r="AH86" s="11" t="s">
        <v>138</v>
      </c>
      <c r="AI86" s="23">
        <f>T86*2+U86*3.5+V86*2.5+W86*2+X86*3+Y86*2.5+Z86*3+AA86*2+AB86*2+AC86*1</f>
        <v>1699.5</v>
      </c>
      <c r="AJ86" s="24">
        <v>23.5</v>
      </c>
      <c r="AK86" s="23">
        <f>AI86/AJ86</f>
        <v>72.319148936170208</v>
      </c>
      <c r="AL86" s="25">
        <f>AI86+N86</f>
        <v>3611.5</v>
      </c>
      <c r="AM86" s="25">
        <f>AJ86+O86</f>
        <v>48</v>
      </c>
      <c r="AN86" s="25">
        <f>AL86/AM86</f>
        <v>75.239583333333329</v>
      </c>
      <c r="AO86" s="25">
        <v>0</v>
      </c>
      <c r="AP86" s="25">
        <f>AN86+AO86</f>
        <v>75.239583333333329</v>
      </c>
    </row>
    <row r="87" spans="1:42" x14ac:dyDescent="0.15">
      <c r="A87" s="17">
        <v>84</v>
      </c>
      <c r="B87" s="3">
        <v>120909307</v>
      </c>
      <c r="C87" s="18" t="s">
        <v>93</v>
      </c>
      <c r="D87" s="2">
        <v>71</v>
      </c>
      <c r="E87" s="3">
        <v>41</v>
      </c>
      <c r="F87" s="3">
        <v>58</v>
      </c>
      <c r="G87" s="2">
        <v>71</v>
      </c>
      <c r="H87" s="2">
        <v>80</v>
      </c>
      <c r="I87" s="2">
        <v>67</v>
      </c>
      <c r="J87" s="2">
        <v>86</v>
      </c>
      <c r="K87" s="3">
        <v>75</v>
      </c>
      <c r="L87" s="2">
        <v>83</v>
      </c>
      <c r="M87" s="2">
        <v>75</v>
      </c>
      <c r="N87" s="21">
        <f>D87*2.5+E87*3+F87*2+G87*3.5+H87*2+I87*2+J87*2.5+K87*1+L87*3.5+M87*2.5</f>
        <v>1727</v>
      </c>
      <c r="O87" s="21">
        <f>2.5+3+2+3.5+2+2+2.5+7</f>
        <v>24.5</v>
      </c>
      <c r="P87" s="22">
        <f>N87/O87</f>
        <v>70.489795918367349</v>
      </c>
      <c r="R87" s="10">
        <v>120909307</v>
      </c>
      <c r="S87" s="11" t="s">
        <v>93</v>
      </c>
      <c r="T87" s="9">
        <v>79</v>
      </c>
      <c r="U87" s="9">
        <v>67</v>
      </c>
      <c r="V87" s="9">
        <v>79</v>
      </c>
      <c r="W87" s="9">
        <v>98</v>
      </c>
      <c r="X87" s="9">
        <v>65</v>
      </c>
      <c r="Y87" s="9">
        <v>85</v>
      </c>
      <c r="Z87" s="9">
        <v>74</v>
      </c>
      <c r="AA87" s="10">
        <v>95</v>
      </c>
      <c r="AB87" s="10">
        <v>75</v>
      </c>
      <c r="AC87" s="10">
        <v>85</v>
      </c>
      <c r="AD87" s="11" t="s">
        <v>138</v>
      </c>
      <c r="AE87" s="11" t="s">
        <v>138</v>
      </c>
      <c r="AF87" s="11" t="s">
        <v>138</v>
      </c>
      <c r="AG87" s="11" t="s">
        <v>138</v>
      </c>
      <c r="AH87" s="11" t="s">
        <v>138</v>
      </c>
      <c r="AI87" s="23">
        <f>T87*2+U87*3.5+V87*2.5+W87*2+X87*3+Y87*2.5+Z87*3+AA87*2+AB87*2+AC87*1</f>
        <v>1840.5</v>
      </c>
      <c r="AJ87" s="24">
        <v>23.5</v>
      </c>
      <c r="AK87" s="23">
        <f>AI87/AJ87</f>
        <v>78.319148936170208</v>
      </c>
      <c r="AL87" s="25">
        <f>AI87+N87</f>
        <v>3567.5</v>
      </c>
      <c r="AM87" s="25">
        <f>AJ87+O87</f>
        <v>48</v>
      </c>
      <c r="AN87" s="25">
        <f>AL87/AM87</f>
        <v>74.322916666666671</v>
      </c>
      <c r="AO87" s="25">
        <v>0</v>
      </c>
      <c r="AP87" s="25">
        <f>AN87+AO87</f>
        <v>74.322916666666671</v>
      </c>
    </row>
    <row r="88" spans="1:42" x14ac:dyDescent="0.15">
      <c r="A88" s="17">
        <v>85</v>
      </c>
      <c r="B88" s="3">
        <v>120909325</v>
      </c>
      <c r="C88" s="4" t="s">
        <v>109</v>
      </c>
      <c r="D88" s="2">
        <v>61</v>
      </c>
      <c r="E88" s="2">
        <v>71</v>
      </c>
      <c r="F88" s="2">
        <v>68</v>
      </c>
      <c r="G88" s="2">
        <v>78</v>
      </c>
      <c r="H88" s="2">
        <v>64</v>
      </c>
      <c r="I88" s="2">
        <v>78</v>
      </c>
      <c r="J88" s="2">
        <v>89</v>
      </c>
      <c r="K88" s="3">
        <v>75</v>
      </c>
      <c r="L88" s="2">
        <v>76</v>
      </c>
      <c r="M88" s="2">
        <v>74</v>
      </c>
      <c r="N88" s="21">
        <f>D88*2.5+E88*3+F88*2+G88*3.5+H88*2+I88*2+J88*2.5+K88*1+L88*3.5+M88*2.5</f>
        <v>1807</v>
      </c>
      <c r="O88" s="21">
        <f>2.5+3+2+3.5+2+2+2.5+7</f>
        <v>24.5</v>
      </c>
      <c r="P88" s="22">
        <f>N88/O88</f>
        <v>73.755102040816325</v>
      </c>
      <c r="R88" s="10">
        <v>120909325</v>
      </c>
      <c r="S88" s="18" t="s">
        <v>109</v>
      </c>
      <c r="T88" s="9">
        <v>50</v>
      </c>
      <c r="U88" s="9">
        <v>68</v>
      </c>
      <c r="V88" s="9">
        <v>77</v>
      </c>
      <c r="W88" s="9">
        <v>93</v>
      </c>
      <c r="X88" s="9">
        <v>68</v>
      </c>
      <c r="Y88" s="9">
        <v>77</v>
      </c>
      <c r="Z88" s="9">
        <v>70</v>
      </c>
      <c r="AA88" s="10">
        <v>85</v>
      </c>
      <c r="AB88" s="10">
        <v>85</v>
      </c>
      <c r="AC88" s="10">
        <v>75</v>
      </c>
      <c r="AD88" s="11" t="s">
        <v>138</v>
      </c>
      <c r="AE88" s="11" t="s">
        <v>138</v>
      </c>
      <c r="AF88" s="11" t="s">
        <v>138</v>
      </c>
      <c r="AG88" s="11" t="s">
        <v>138</v>
      </c>
      <c r="AH88" s="11" t="s">
        <v>138</v>
      </c>
      <c r="AI88" s="23">
        <f>T88*2+U88*3.5+V88*2.5+W88*2+X88*3+Y88*2.5+Z88*3+AA88*2+AB88*2+AC88*1</f>
        <v>1738</v>
      </c>
      <c r="AJ88" s="24">
        <v>23.5</v>
      </c>
      <c r="AK88" s="23">
        <f>AI88/AJ88</f>
        <v>73.957446808510639</v>
      </c>
      <c r="AL88" s="25">
        <f>AI88+N88</f>
        <v>3545</v>
      </c>
      <c r="AM88" s="25">
        <f>AJ88+O88</f>
        <v>48</v>
      </c>
      <c r="AN88" s="25">
        <f>AL88/AM88</f>
        <v>73.854166666666671</v>
      </c>
      <c r="AO88" s="25">
        <v>0</v>
      </c>
      <c r="AP88" s="25">
        <f>AN88+AO88</f>
        <v>73.854166666666671</v>
      </c>
    </row>
    <row r="89" spans="1:42" x14ac:dyDescent="0.15">
      <c r="A89" s="17">
        <v>86</v>
      </c>
      <c r="B89" s="3">
        <v>120909118</v>
      </c>
      <c r="C89" s="18" t="s">
        <v>32</v>
      </c>
      <c r="D89" s="2">
        <v>63</v>
      </c>
      <c r="E89" s="2">
        <v>62</v>
      </c>
      <c r="F89" s="3">
        <v>56</v>
      </c>
      <c r="G89" s="2">
        <v>77</v>
      </c>
      <c r="H89" s="2">
        <v>68</v>
      </c>
      <c r="I89" s="2">
        <v>74</v>
      </c>
      <c r="J89" s="2">
        <v>88</v>
      </c>
      <c r="K89" s="3">
        <v>85</v>
      </c>
      <c r="L89" s="2">
        <v>76</v>
      </c>
      <c r="M89" s="2">
        <v>75</v>
      </c>
      <c r="N89" s="21">
        <f>D89*2.5+E89*3+F89*2+G89*3.5+H89*2+I89*2+J89*2.5+K89*1+L89*3.5+M89*2.5</f>
        <v>1767.5</v>
      </c>
      <c r="O89" s="21">
        <f>2.5+3+2+3.5+2+2+2.5+7</f>
        <v>24.5</v>
      </c>
      <c r="P89" s="22">
        <f>N89/O89</f>
        <v>72.142857142857139</v>
      </c>
      <c r="R89" s="10">
        <v>120909118</v>
      </c>
      <c r="S89" s="18" t="s">
        <v>32</v>
      </c>
      <c r="T89" s="9">
        <v>86</v>
      </c>
      <c r="U89" s="9">
        <v>69</v>
      </c>
      <c r="V89" s="9">
        <v>86</v>
      </c>
      <c r="W89" s="9">
        <v>91</v>
      </c>
      <c r="X89" s="9">
        <v>44</v>
      </c>
      <c r="Y89" s="9">
        <v>79</v>
      </c>
      <c r="Z89" s="9">
        <v>73</v>
      </c>
      <c r="AA89" s="10">
        <v>85</v>
      </c>
      <c r="AB89" s="10">
        <v>75</v>
      </c>
      <c r="AC89" s="10">
        <v>85</v>
      </c>
      <c r="AD89" s="11" t="s">
        <v>138</v>
      </c>
      <c r="AE89" s="11" t="s">
        <v>138</v>
      </c>
      <c r="AF89" s="11" t="s">
        <v>138</v>
      </c>
      <c r="AG89" s="11" t="s">
        <v>138</v>
      </c>
      <c r="AH89" s="11" t="s">
        <v>138</v>
      </c>
      <c r="AI89" s="23">
        <f>T89*2+U89*3.5+V89*2.5+W89*2+X89*3+Y89*2.5+Z89*3+AA89*2+AB89*2+AC89*1</f>
        <v>1764</v>
      </c>
      <c r="AJ89" s="24">
        <v>23.5</v>
      </c>
      <c r="AK89" s="23">
        <f>AI89/AJ89</f>
        <v>75.063829787234042</v>
      </c>
      <c r="AL89" s="25">
        <f>AI89+N89</f>
        <v>3531.5</v>
      </c>
      <c r="AM89" s="25">
        <f>AJ89+O89</f>
        <v>48</v>
      </c>
      <c r="AN89" s="25">
        <f>AL89/AM89</f>
        <v>73.572916666666671</v>
      </c>
      <c r="AO89" s="25">
        <v>0</v>
      </c>
      <c r="AP89" s="25">
        <f>AN89+AO89</f>
        <v>73.572916666666671</v>
      </c>
    </row>
    <row r="90" spans="1:42" x14ac:dyDescent="0.15">
      <c r="A90" s="17">
        <v>87</v>
      </c>
      <c r="B90" s="3">
        <v>120909312</v>
      </c>
      <c r="C90" s="18" t="s">
        <v>98</v>
      </c>
      <c r="D90" s="2">
        <v>66</v>
      </c>
      <c r="E90" s="3">
        <v>54</v>
      </c>
      <c r="F90" s="2">
        <v>63</v>
      </c>
      <c r="G90" s="2">
        <v>75</v>
      </c>
      <c r="H90" s="2">
        <v>68</v>
      </c>
      <c r="I90" s="2">
        <v>77</v>
      </c>
      <c r="J90" s="2">
        <v>89</v>
      </c>
      <c r="K90" s="3">
        <v>85</v>
      </c>
      <c r="L90" s="2">
        <v>73</v>
      </c>
      <c r="M90" s="2">
        <v>79</v>
      </c>
      <c r="N90" s="21">
        <f>D90*2.5+E90*3+F90*2+G90*3.5+H90*2+I90*2+J90*2.5+K90*1+L90*3.5+M90*2.5</f>
        <v>1766</v>
      </c>
      <c r="O90" s="21">
        <f>2.5+3+2+3.5+2+2+2.5+7</f>
        <v>24.5</v>
      </c>
      <c r="P90" s="22">
        <f>N90/O90</f>
        <v>72.08163265306122</v>
      </c>
      <c r="R90" s="10">
        <v>120909312</v>
      </c>
      <c r="S90" s="11" t="s">
        <v>98</v>
      </c>
      <c r="T90" s="9">
        <v>62</v>
      </c>
      <c r="U90" s="9">
        <v>67</v>
      </c>
      <c r="V90" s="9">
        <v>78</v>
      </c>
      <c r="W90" s="9">
        <v>92</v>
      </c>
      <c r="X90" s="9">
        <v>65</v>
      </c>
      <c r="Y90" s="9">
        <v>84</v>
      </c>
      <c r="Z90" s="9">
        <v>73</v>
      </c>
      <c r="AA90" s="10">
        <v>85</v>
      </c>
      <c r="AB90" s="10">
        <v>75</v>
      </c>
      <c r="AC90" s="9">
        <v>80</v>
      </c>
      <c r="AD90" s="11" t="s">
        <v>138</v>
      </c>
      <c r="AE90" s="11" t="s">
        <v>138</v>
      </c>
      <c r="AF90" s="11" t="s">
        <v>138</v>
      </c>
      <c r="AG90" s="11" t="s">
        <v>138</v>
      </c>
      <c r="AH90" s="11" t="s">
        <v>138</v>
      </c>
      <c r="AI90" s="23">
        <f>T90*2+U90*3.5+V90*2.5+W90*2+X90*3+Y90*2.5+Z90*3+AA90*2+AB90*2+AC90*1</f>
        <v>1761.5</v>
      </c>
      <c r="AJ90" s="24">
        <v>23.5</v>
      </c>
      <c r="AK90" s="23">
        <f>AI90/AJ90</f>
        <v>74.957446808510639</v>
      </c>
      <c r="AL90" s="25">
        <f>AI90+N90</f>
        <v>3527.5</v>
      </c>
      <c r="AM90" s="25">
        <f>AJ90+O90</f>
        <v>48</v>
      </c>
      <c r="AN90" s="25">
        <f>AL90/AM90</f>
        <v>73.489583333333329</v>
      </c>
      <c r="AO90" s="25">
        <v>0</v>
      </c>
      <c r="AP90" s="25">
        <f>AN90+AO90</f>
        <v>73.489583333333329</v>
      </c>
    </row>
    <row r="91" spans="1:42" x14ac:dyDescent="0.15">
      <c r="A91" s="17">
        <v>88</v>
      </c>
      <c r="B91" s="3">
        <v>120909315</v>
      </c>
      <c r="C91" s="18" t="s">
        <v>101</v>
      </c>
      <c r="D91" s="2">
        <v>61</v>
      </c>
      <c r="E91" s="2">
        <v>65</v>
      </c>
      <c r="F91" s="2">
        <v>60</v>
      </c>
      <c r="G91" s="2">
        <v>76</v>
      </c>
      <c r="H91" s="2">
        <v>66</v>
      </c>
      <c r="I91" s="3">
        <v>48</v>
      </c>
      <c r="J91" s="2">
        <v>89</v>
      </c>
      <c r="K91" s="3">
        <v>85</v>
      </c>
      <c r="L91" s="2">
        <v>69</v>
      </c>
      <c r="M91" s="2">
        <v>71</v>
      </c>
      <c r="N91" s="21">
        <f>D91*2.5+E91*3+F91*2+G91*3.5+H91*2+I91*2+J91*2.5+K91*1+L91*3.5+M91*2.5</f>
        <v>1688</v>
      </c>
      <c r="O91" s="21">
        <f>2.5+3+2+3.5+2+2+2.5+7</f>
        <v>24.5</v>
      </c>
      <c r="P91" s="22">
        <f>N91/O91</f>
        <v>68.897959183673464</v>
      </c>
      <c r="R91" s="10">
        <v>120909315</v>
      </c>
      <c r="S91" s="11" t="s">
        <v>101</v>
      </c>
      <c r="T91" s="9">
        <v>74</v>
      </c>
      <c r="U91" s="9">
        <v>65</v>
      </c>
      <c r="V91" s="9">
        <v>76</v>
      </c>
      <c r="W91" s="9">
        <v>96</v>
      </c>
      <c r="X91" s="9">
        <v>72</v>
      </c>
      <c r="Y91" s="9">
        <v>81</v>
      </c>
      <c r="Z91" s="9">
        <v>75</v>
      </c>
      <c r="AA91" s="10">
        <v>85</v>
      </c>
      <c r="AB91" s="10">
        <v>85</v>
      </c>
      <c r="AC91" s="10">
        <v>95</v>
      </c>
      <c r="AD91" s="11" t="s">
        <v>138</v>
      </c>
      <c r="AE91" s="11" t="s">
        <v>138</v>
      </c>
      <c r="AF91" s="11" t="s">
        <v>138</v>
      </c>
      <c r="AG91" s="11" t="s">
        <v>138</v>
      </c>
      <c r="AH91" s="11" t="s">
        <v>138</v>
      </c>
      <c r="AI91" s="23">
        <f>T91*2+U91*3.5+V91*2.5+W91*2+X91*3+Y91*2.5+Z91*3+AA91*2+AB91*2+AC91*1</f>
        <v>1836</v>
      </c>
      <c r="AJ91" s="24">
        <v>23.5</v>
      </c>
      <c r="AK91" s="23">
        <f>AI91/AJ91</f>
        <v>78.127659574468083</v>
      </c>
      <c r="AL91" s="25">
        <f>AI91+N91</f>
        <v>3524</v>
      </c>
      <c r="AM91" s="25">
        <f>AJ91+O91</f>
        <v>48</v>
      </c>
      <c r="AN91" s="25">
        <f>AL91/AM91</f>
        <v>73.416666666666671</v>
      </c>
      <c r="AO91" s="25">
        <v>0</v>
      </c>
      <c r="AP91" s="25">
        <f>AN91+AO91</f>
        <v>73.416666666666671</v>
      </c>
    </row>
    <row r="92" spans="1:42" x14ac:dyDescent="0.15">
      <c r="A92" s="17">
        <v>89</v>
      </c>
      <c r="B92" s="3">
        <v>120909232</v>
      </c>
      <c r="C92" s="4" t="s">
        <v>81</v>
      </c>
      <c r="D92" s="2">
        <v>60</v>
      </c>
      <c r="E92" s="2">
        <v>75</v>
      </c>
      <c r="F92" s="2">
        <v>69</v>
      </c>
      <c r="G92" s="2">
        <v>77</v>
      </c>
      <c r="H92" s="2">
        <v>69</v>
      </c>
      <c r="I92" s="2">
        <v>62</v>
      </c>
      <c r="J92" s="2">
        <v>84</v>
      </c>
      <c r="K92" s="3">
        <v>85</v>
      </c>
      <c r="L92" s="2">
        <v>76</v>
      </c>
      <c r="M92" s="2">
        <v>75</v>
      </c>
      <c r="N92" s="21">
        <f>D92*2.5+E92*3+F92*2+G92*3.5+H92*2+I92*2+J92*2.5+K92*1+L92*3.5+M92*2.5</f>
        <v>1793</v>
      </c>
      <c r="O92" s="21">
        <f>2.5+3+2+3.5+2+2+2.5+7</f>
        <v>24.5</v>
      </c>
      <c r="P92" s="22">
        <f>N92/O92</f>
        <v>73.183673469387756</v>
      </c>
      <c r="R92" s="10">
        <v>120909232</v>
      </c>
      <c r="S92" s="18" t="s">
        <v>81</v>
      </c>
      <c r="T92" s="9">
        <v>82</v>
      </c>
      <c r="U92" s="9">
        <v>62</v>
      </c>
      <c r="V92" s="9">
        <v>77</v>
      </c>
      <c r="W92" s="9">
        <v>94</v>
      </c>
      <c r="X92" s="9">
        <v>45</v>
      </c>
      <c r="Y92" s="9">
        <v>80</v>
      </c>
      <c r="Z92" s="9">
        <v>74</v>
      </c>
      <c r="AA92" s="10">
        <v>85</v>
      </c>
      <c r="AB92" s="10">
        <v>75</v>
      </c>
      <c r="AC92" s="10">
        <v>85</v>
      </c>
      <c r="AD92" s="11" t="s">
        <v>138</v>
      </c>
      <c r="AE92" s="11" t="s">
        <v>138</v>
      </c>
      <c r="AF92" s="11" t="s">
        <v>138</v>
      </c>
      <c r="AG92" s="11" t="s">
        <v>138</v>
      </c>
      <c r="AH92" s="11" t="s">
        <v>138</v>
      </c>
      <c r="AI92" s="23">
        <f>T92*2+U92*3.5+V92*2.5+W92*2+X92*3+Y92*2.5+Z92*3+AA92*2+AB92*2+AC92*1</f>
        <v>1723.5</v>
      </c>
      <c r="AJ92" s="24">
        <v>23.5</v>
      </c>
      <c r="AK92" s="23">
        <f>AI92/AJ92</f>
        <v>73.340425531914889</v>
      </c>
      <c r="AL92" s="25">
        <f>AI92+N92</f>
        <v>3516.5</v>
      </c>
      <c r="AM92" s="25">
        <f>AJ92+O92</f>
        <v>48</v>
      </c>
      <c r="AN92" s="25">
        <f>AL92/AM92</f>
        <v>73.260416666666671</v>
      </c>
      <c r="AO92" s="25">
        <v>0</v>
      </c>
      <c r="AP92" s="25">
        <f>AN92+AO92</f>
        <v>73.260416666666671</v>
      </c>
    </row>
    <row r="93" spans="1:42" x14ac:dyDescent="0.15">
      <c r="A93" s="17">
        <v>90</v>
      </c>
      <c r="B93" s="3">
        <v>120909140</v>
      </c>
      <c r="C93" s="18" t="s">
        <v>51</v>
      </c>
      <c r="D93" s="2">
        <v>62</v>
      </c>
      <c r="E93" s="2">
        <v>62</v>
      </c>
      <c r="F93" s="2">
        <v>64</v>
      </c>
      <c r="G93" s="2">
        <v>74</v>
      </c>
      <c r="H93" s="2">
        <v>69</v>
      </c>
      <c r="I93" s="3">
        <v>55</v>
      </c>
      <c r="J93" s="2">
        <v>90</v>
      </c>
      <c r="K93" s="3">
        <v>85</v>
      </c>
      <c r="L93" s="2">
        <v>70</v>
      </c>
      <c r="M93" s="2">
        <v>76</v>
      </c>
      <c r="N93" s="21">
        <f>D93*2.5+E93*3+F93*2+G93*3.5+H93*2+I93*2+J93*2.5+K93*1+L93*3.5+M93*2.5</f>
        <v>1721</v>
      </c>
      <c r="O93" s="21">
        <f>2.5+3+2+3.5+2+2+2.5+7</f>
        <v>24.5</v>
      </c>
      <c r="P93" s="22">
        <f>N93/O93</f>
        <v>70.244897959183675</v>
      </c>
      <c r="R93" s="10">
        <v>120909140</v>
      </c>
      <c r="S93" s="18" t="s">
        <v>51</v>
      </c>
      <c r="T93" s="9">
        <v>85</v>
      </c>
      <c r="U93" s="9">
        <v>77</v>
      </c>
      <c r="V93" s="9">
        <v>69</v>
      </c>
      <c r="W93" s="9">
        <v>96</v>
      </c>
      <c r="X93" s="9">
        <v>51</v>
      </c>
      <c r="Y93" s="9">
        <v>79</v>
      </c>
      <c r="Z93" s="9">
        <v>77</v>
      </c>
      <c r="AA93" s="10">
        <v>85</v>
      </c>
      <c r="AB93" s="10">
        <v>75</v>
      </c>
      <c r="AC93" s="10">
        <v>85</v>
      </c>
      <c r="AD93" s="11" t="s">
        <v>138</v>
      </c>
      <c r="AE93" s="11" t="s">
        <v>138</v>
      </c>
      <c r="AF93" s="11" t="s">
        <v>138</v>
      </c>
      <c r="AG93" s="11" t="s">
        <v>138</v>
      </c>
      <c r="AH93" s="11" t="s">
        <v>138</v>
      </c>
      <c r="AI93" s="23">
        <f>T93*2+U93*3.5+V93*2.5+W93*2+X93*3+Y93*2.5+Z93*3+AA93*2+AB93*2+AC93*1</f>
        <v>1790.5</v>
      </c>
      <c r="AJ93" s="24">
        <v>23.5</v>
      </c>
      <c r="AK93" s="23">
        <f>AI93/AJ93</f>
        <v>76.191489361702125</v>
      </c>
      <c r="AL93" s="25">
        <f>AI93+N93</f>
        <v>3511.5</v>
      </c>
      <c r="AM93" s="25">
        <f>AJ93+O93</f>
        <v>48</v>
      </c>
      <c r="AN93" s="25">
        <f>AL93/AM93</f>
        <v>73.15625</v>
      </c>
      <c r="AO93" s="25">
        <v>0</v>
      </c>
      <c r="AP93" s="25">
        <f>AN93+AO93</f>
        <v>73.15625</v>
      </c>
    </row>
    <row r="94" spans="1:42" x14ac:dyDescent="0.15">
      <c r="A94" s="2">
        <v>91</v>
      </c>
      <c r="B94" s="3">
        <v>120909112</v>
      </c>
      <c r="C94" s="4" t="s">
        <v>26</v>
      </c>
      <c r="D94" s="2">
        <v>75</v>
      </c>
      <c r="E94" s="2">
        <v>71</v>
      </c>
      <c r="F94" s="2">
        <v>60</v>
      </c>
      <c r="G94" s="2">
        <v>74</v>
      </c>
      <c r="H94" s="2">
        <v>63</v>
      </c>
      <c r="I94" s="2">
        <v>73</v>
      </c>
      <c r="J94" s="2">
        <v>85</v>
      </c>
      <c r="K94" s="3">
        <v>75</v>
      </c>
      <c r="L94" s="2">
        <v>70</v>
      </c>
      <c r="M94" s="2">
        <v>70</v>
      </c>
      <c r="N94" s="21">
        <f>D94*2.5+E94*3+F94*2+G94*3.5+H94*2+I94*2+J94*2.5+K94*1+L94*3.5+M94*2.5</f>
        <v>1759</v>
      </c>
      <c r="O94" s="21">
        <f>2.5+3+2+3.5+2+2+2.5+7</f>
        <v>24.5</v>
      </c>
      <c r="P94" s="22">
        <f>N94/O94</f>
        <v>71.795918367346943</v>
      </c>
      <c r="R94" s="10">
        <v>120909112</v>
      </c>
      <c r="S94" s="11" t="s">
        <v>26</v>
      </c>
      <c r="T94" s="9">
        <v>78</v>
      </c>
      <c r="U94" s="9">
        <v>63</v>
      </c>
      <c r="V94" s="9">
        <v>67</v>
      </c>
      <c r="W94" s="9">
        <v>88</v>
      </c>
      <c r="X94" s="9">
        <v>64</v>
      </c>
      <c r="Y94" s="9">
        <v>78</v>
      </c>
      <c r="Z94" s="9">
        <v>77</v>
      </c>
      <c r="AA94" s="10">
        <v>85</v>
      </c>
      <c r="AB94" s="10">
        <v>75</v>
      </c>
      <c r="AC94" s="10">
        <v>85</v>
      </c>
      <c r="AD94" s="11" t="s">
        <v>138</v>
      </c>
      <c r="AE94" s="11" t="s">
        <v>138</v>
      </c>
      <c r="AF94" s="11" t="s">
        <v>138</v>
      </c>
      <c r="AG94" s="11" t="s">
        <v>138</v>
      </c>
      <c r="AH94" s="11" t="s">
        <v>138</v>
      </c>
      <c r="AI94" s="23">
        <f>T94*2+U94*3.5+V94*2.5+W94*2+X94*3+Y94*2.5+Z94*3+AA94*2+AB94*2+AC94*1</f>
        <v>1743</v>
      </c>
      <c r="AJ94" s="24">
        <v>23.5</v>
      </c>
      <c r="AK94" s="23">
        <f>AI94/AJ94</f>
        <v>74.170212765957444</v>
      </c>
      <c r="AL94" s="25">
        <f>AI94+N94</f>
        <v>3502</v>
      </c>
      <c r="AM94" s="25">
        <f>AJ94+O94</f>
        <v>48</v>
      </c>
      <c r="AN94" s="25">
        <f>AL94/AM94</f>
        <v>72.958333333333329</v>
      </c>
      <c r="AO94" s="25">
        <v>0</v>
      </c>
      <c r="AP94" s="25">
        <f>AN94+AO94</f>
        <v>72.958333333333329</v>
      </c>
    </row>
    <row r="95" spans="1:42" x14ac:dyDescent="0.15">
      <c r="A95" s="17">
        <v>92</v>
      </c>
      <c r="B95" s="3">
        <v>120909139</v>
      </c>
      <c r="C95" s="4" t="s">
        <v>50</v>
      </c>
      <c r="D95" s="2">
        <v>63</v>
      </c>
      <c r="E95" s="2">
        <v>65</v>
      </c>
      <c r="F95" s="2">
        <v>60</v>
      </c>
      <c r="G95" s="2">
        <v>70</v>
      </c>
      <c r="H95" s="2">
        <v>68</v>
      </c>
      <c r="I95" s="2">
        <v>69</v>
      </c>
      <c r="J95" s="2">
        <v>89</v>
      </c>
      <c r="K95" s="3">
        <v>85</v>
      </c>
      <c r="L95" s="2">
        <v>65</v>
      </c>
      <c r="M95" s="2">
        <v>75</v>
      </c>
      <c r="N95" s="21">
        <f>D95*2.5+E95*3+F95*2+G95*3.5+H95*2+I95*2+J95*2.5+K95*1+L95*3.5+M95*2.5</f>
        <v>1714</v>
      </c>
      <c r="O95" s="21">
        <f>2.5+3+2+3.5+2+2+2.5+7</f>
        <v>24.5</v>
      </c>
      <c r="P95" s="22">
        <f>N95/O95</f>
        <v>69.959183673469383</v>
      </c>
      <c r="R95" s="10">
        <v>120909139</v>
      </c>
      <c r="S95" s="18" t="s">
        <v>50</v>
      </c>
      <c r="T95" s="9">
        <v>84</v>
      </c>
      <c r="U95" s="9">
        <v>71</v>
      </c>
      <c r="V95" s="9">
        <v>79</v>
      </c>
      <c r="W95" s="9">
        <v>96</v>
      </c>
      <c r="X95" s="9">
        <v>45</v>
      </c>
      <c r="Y95" s="9">
        <v>90</v>
      </c>
      <c r="Z95" s="9">
        <v>70</v>
      </c>
      <c r="AA95" s="10">
        <v>85</v>
      </c>
      <c r="AB95" s="10">
        <v>75</v>
      </c>
      <c r="AC95" s="10">
        <v>85</v>
      </c>
      <c r="AD95" s="11" t="s">
        <v>138</v>
      </c>
      <c r="AE95" s="11" t="s">
        <v>138</v>
      </c>
      <c r="AF95" s="11" t="s">
        <v>138</v>
      </c>
      <c r="AG95" s="11" t="s">
        <v>138</v>
      </c>
      <c r="AH95" s="11" t="s">
        <v>138</v>
      </c>
      <c r="AI95" s="23">
        <f>T95*2+U95*3.5+V95*2.5+W95*2+X95*3+Y95*2.5+Z95*3+AA95*2+AB95*2+AC95*1</f>
        <v>1781</v>
      </c>
      <c r="AJ95" s="24">
        <v>23.5</v>
      </c>
      <c r="AK95" s="23">
        <f>AI95/AJ95</f>
        <v>75.787234042553195</v>
      </c>
      <c r="AL95" s="25">
        <f>AI95+N95</f>
        <v>3495</v>
      </c>
      <c r="AM95" s="25">
        <f>AJ95+O95</f>
        <v>48</v>
      </c>
      <c r="AN95" s="25">
        <f>AL95/AM95</f>
        <v>72.8125</v>
      </c>
      <c r="AO95" s="25">
        <v>0</v>
      </c>
      <c r="AP95" s="25">
        <f>AN95+AO95</f>
        <v>72.8125</v>
      </c>
    </row>
    <row r="96" spans="1:42" x14ac:dyDescent="0.15">
      <c r="A96" s="17">
        <v>93</v>
      </c>
      <c r="B96" s="3">
        <v>120909123</v>
      </c>
      <c r="C96" s="18" t="s">
        <v>35</v>
      </c>
      <c r="D96" s="2">
        <v>66</v>
      </c>
      <c r="E96" s="2">
        <v>71</v>
      </c>
      <c r="F96" s="3">
        <v>57</v>
      </c>
      <c r="G96" s="3">
        <v>48</v>
      </c>
      <c r="H96" s="2">
        <v>65</v>
      </c>
      <c r="I96" s="2">
        <v>63</v>
      </c>
      <c r="J96" s="2">
        <v>88</v>
      </c>
      <c r="K96" s="3">
        <v>75</v>
      </c>
      <c r="L96" s="2">
        <v>79</v>
      </c>
      <c r="M96" s="2">
        <v>78</v>
      </c>
      <c r="N96" s="21">
        <f>D96*2.5+E96*3+F96*2+G96*3.5+H96*2+I96*2+J96*2.5+K96*1+L96*3.5+M96*2.5</f>
        <v>1682.5</v>
      </c>
      <c r="O96" s="21">
        <f>2.5+3+2+3.5+2+2+2.5+7</f>
        <v>24.5</v>
      </c>
      <c r="P96" s="22">
        <f>N96/O96</f>
        <v>68.673469387755105</v>
      </c>
      <c r="R96" s="10">
        <v>120909123</v>
      </c>
      <c r="S96" s="18" t="s">
        <v>35</v>
      </c>
      <c r="T96" s="9">
        <v>76</v>
      </c>
      <c r="U96" s="9">
        <v>75</v>
      </c>
      <c r="V96" s="9">
        <v>68</v>
      </c>
      <c r="W96" s="9">
        <v>91</v>
      </c>
      <c r="X96" s="9">
        <v>82</v>
      </c>
      <c r="Y96" s="9">
        <v>85</v>
      </c>
      <c r="Z96" s="9">
        <v>56</v>
      </c>
      <c r="AA96" s="10">
        <v>85</v>
      </c>
      <c r="AB96" s="10">
        <v>85</v>
      </c>
      <c r="AC96" s="10">
        <v>75</v>
      </c>
      <c r="AD96" s="11" t="s">
        <v>138</v>
      </c>
      <c r="AE96" s="11" t="s">
        <v>138</v>
      </c>
      <c r="AF96" s="11" t="s">
        <v>138</v>
      </c>
      <c r="AG96" s="11" t="s">
        <v>138</v>
      </c>
      <c r="AH96" s="11" t="s">
        <v>138</v>
      </c>
      <c r="AI96" s="23">
        <f>T96*2+U96*3.5+V96*2.5+W96*2+X96*3+Y96*2.5+Z96*3+AA96*2+AB96*2+AC96*1</f>
        <v>1808</v>
      </c>
      <c r="AJ96" s="24">
        <v>23.5</v>
      </c>
      <c r="AK96" s="23">
        <f>AI96/AJ96</f>
        <v>76.936170212765958</v>
      </c>
      <c r="AL96" s="25">
        <f>AI96+N96</f>
        <v>3490.5</v>
      </c>
      <c r="AM96" s="25">
        <f>AJ96+O96</f>
        <v>48</v>
      </c>
      <c r="AN96" s="25">
        <f>AL96/AM96</f>
        <v>72.71875</v>
      </c>
      <c r="AO96" s="25">
        <v>0</v>
      </c>
      <c r="AP96" s="25">
        <f>AN96+AO96</f>
        <v>72.71875</v>
      </c>
    </row>
    <row r="97" spans="1:42" x14ac:dyDescent="0.15">
      <c r="A97" s="17">
        <v>94</v>
      </c>
      <c r="B97" s="3">
        <v>120909130</v>
      </c>
      <c r="C97" s="4" t="s">
        <v>41</v>
      </c>
      <c r="D97" s="2">
        <v>73</v>
      </c>
      <c r="E97" s="2">
        <v>70</v>
      </c>
      <c r="F97" s="2">
        <v>68</v>
      </c>
      <c r="G97" s="2">
        <v>66</v>
      </c>
      <c r="H97" s="2">
        <v>62</v>
      </c>
      <c r="I97" s="2">
        <v>64</v>
      </c>
      <c r="J97" s="2">
        <v>85</v>
      </c>
      <c r="K97" s="3">
        <v>75</v>
      </c>
      <c r="L97" s="2">
        <v>75</v>
      </c>
      <c r="M97" s="2">
        <v>77</v>
      </c>
      <c r="N97" s="21">
        <f>D97*2.5+E97*3+F97*2+G97*3.5+H97*2+I97*2+J97*2.5+K97*1+L97*3.5+M97*2.5</f>
        <v>1754</v>
      </c>
      <c r="O97" s="21">
        <f>2.5+3+2+3.5+2+2+2.5+7</f>
        <v>24.5</v>
      </c>
      <c r="P97" s="22">
        <f>N97/O97</f>
        <v>71.591836734693871</v>
      </c>
      <c r="R97" s="10">
        <v>120909130</v>
      </c>
      <c r="S97" s="18" t="s">
        <v>41</v>
      </c>
      <c r="T97" s="9">
        <v>79</v>
      </c>
      <c r="U97" s="9">
        <v>72</v>
      </c>
      <c r="V97" s="9">
        <v>62</v>
      </c>
      <c r="W97" s="9">
        <v>94</v>
      </c>
      <c r="X97" s="9">
        <v>42</v>
      </c>
      <c r="Y97" s="9">
        <v>84</v>
      </c>
      <c r="Z97" s="9">
        <v>79</v>
      </c>
      <c r="AA97" s="10">
        <v>85</v>
      </c>
      <c r="AB97" s="10">
        <v>65</v>
      </c>
      <c r="AC97" s="10">
        <v>75</v>
      </c>
      <c r="AD97" s="11" t="s">
        <v>138</v>
      </c>
      <c r="AE97" s="11" t="s">
        <v>138</v>
      </c>
      <c r="AF97" s="11" t="s">
        <v>138</v>
      </c>
      <c r="AG97" s="11" t="s">
        <v>138</v>
      </c>
      <c r="AH97" s="11" t="s">
        <v>138</v>
      </c>
      <c r="AI97" s="23">
        <f>T97*2+U97*3.5+V97*2.5+W97*2+X97*3+Y97*2.5+Z97*3+AA97*2+AB97*2+AC97*1</f>
        <v>1701</v>
      </c>
      <c r="AJ97" s="24">
        <v>23.5</v>
      </c>
      <c r="AK97" s="23">
        <f>AI97/AJ97</f>
        <v>72.38297872340425</v>
      </c>
      <c r="AL97" s="25">
        <f>AI97+N97</f>
        <v>3455</v>
      </c>
      <c r="AM97" s="25">
        <f>AJ97+O97</f>
        <v>48</v>
      </c>
      <c r="AN97" s="25">
        <f>AL97/AM97</f>
        <v>71.979166666666671</v>
      </c>
      <c r="AO97" s="25">
        <v>0</v>
      </c>
      <c r="AP97" s="25">
        <f>AN97+AO97</f>
        <v>71.979166666666671</v>
      </c>
    </row>
    <row r="98" spans="1:42" x14ac:dyDescent="0.15">
      <c r="A98" s="17">
        <v>95</v>
      </c>
      <c r="B98" s="3">
        <v>120909213</v>
      </c>
      <c r="C98" s="18" t="s">
        <v>64</v>
      </c>
      <c r="D98" s="2">
        <v>66</v>
      </c>
      <c r="E98" s="2">
        <v>73</v>
      </c>
      <c r="F98" s="2">
        <v>63</v>
      </c>
      <c r="G98" s="2">
        <v>74</v>
      </c>
      <c r="H98" s="2">
        <v>62</v>
      </c>
      <c r="I98" s="3">
        <v>47</v>
      </c>
      <c r="J98" s="2">
        <v>89</v>
      </c>
      <c r="K98" s="3">
        <v>85</v>
      </c>
      <c r="L98" s="2">
        <v>61</v>
      </c>
      <c r="M98" s="2">
        <v>71</v>
      </c>
      <c r="N98" s="21">
        <f>D98*2.5+E98*3+F98*2+G98*3.5+H98*2+I98*2+J98*2.5+K98*1+L98*3.5+M98*2.5</f>
        <v>1685.5</v>
      </c>
      <c r="O98" s="21">
        <f>2.5+3+2+3.5+2+2+2.5+7</f>
        <v>24.5</v>
      </c>
      <c r="P98" s="22">
        <f>N98/O98</f>
        <v>68.795918367346943</v>
      </c>
      <c r="R98" s="10">
        <v>120909213</v>
      </c>
      <c r="S98" s="18" t="s">
        <v>64</v>
      </c>
      <c r="T98" s="9">
        <v>85</v>
      </c>
      <c r="U98" s="9">
        <v>67</v>
      </c>
      <c r="V98" s="9">
        <v>67</v>
      </c>
      <c r="W98" s="9">
        <v>96</v>
      </c>
      <c r="X98" s="9">
        <v>50</v>
      </c>
      <c r="Y98" s="9">
        <v>78</v>
      </c>
      <c r="Z98" s="9">
        <v>75</v>
      </c>
      <c r="AA98" s="10">
        <v>85</v>
      </c>
      <c r="AB98" s="10">
        <v>75</v>
      </c>
      <c r="AC98" s="10">
        <v>85</v>
      </c>
      <c r="AD98" s="11" t="s">
        <v>138</v>
      </c>
      <c r="AE98" s="11" t="s">
        <v>138</v>
      </c>
      <c r="AF98" s="9">
        <v>80</v>
      </c>
      <c r="AG98" s="11" t="s">
        <v>138</v>
      </c>
      <c r="AH98" s="11" t="s">
        <v>138</v>
      </c>
      <c r="AI98" s="23">
        <f>T98*2+U98*3.5+V98*2.5+W98*2+X98*3+Y98*2.5+Z98*3+AA98*2+AB98*2+AC98*1+AF98*2</f>
        <v>1899</v>
      </c>
      <c r="AJ98" s="24">
        <v>25.5</v>
      </c>
      <c r="AK98" s="23">
        <f>AI98/AJ98</f>
        <v>74.470588235294116</v>
      </c>
      <c r="AL98" s="25">
        <f>AI98+N98</f>
        <v>3584.5</v>
      </c>
      <c r="AM98" s="25">
        <f>AJ98+O98</f>
        <v>50</v>
      </c>
      <c r="AN98" s="25">
        <f>AL98/AM98</f>
        <v>71.69</v>
      </c>
      <c r="AO98" s="25">
        <v>0</v>
      </c>
      <c r="AP98" s="25">
        <f>AN98+AO98</f>
        <v>71.69</v>
      </c>
    </row>
    <row r="99" spans="1:42" x14ac:dyDescent="0.15">
      <c r="A99" s="17">
        <v>96</v>
      </c>
      <c r="B99" s="3">
        <v>120909107</v>
      </c>
      <c r="C99" s="4" t="s">
        <v>22</v>
      </c>
      <c r="D99" s="2">
        <v>61</v>
      </c>
      <c r="E99" s="2">
        <v>62</v>
      </c>
      <c r="F99" s="2">
        <v>64</v>
      </c>
      <c r="G99" s="2">
        <v>70</v>
      </c>
      <c r="H99" s="2">
        <v>81</v>
      </c>
      <c r="I99" s="2">
        <v>71</v>
      </c>
      <c r="J99" s="2">
        <v>81</v>
      </c>
      <c r="K99" s="3">
        <v>85</v>
      </c>
      <c r="L99" s="2">
        <v>71</v>
      </c>
      <c r="M99" s="2">
        <v>69</v>
      </c>
      <c r="N99" s="21">
        <f>D99*2.5+E99*3+F99*2+G99*3.5+H99*2+I99*2+J99*2.5+K99*1+L99*3.5+M99*2.5</f>
        <v>1724</v>
      </c>
      <c r="O99" s="21">
        <f>2.5+3+2+3.5+2+2+2.5+7</f>
        <v>24.5</v>
      </c>
      <c r="P99" s="22">
        <f>N99/O99</f>
        <v>70.367346938775512</v>
      </c>
      <c r="R99" s="10">
        <v>120909107</v>
      </c>
      <c r="S99" s="18" t="s">
        <v>22</v>
      </c>
      <c r="T99" s="9">
        <v>84</v>
      </c>
      <c r="U99" s="9">
        <v>47</v>
      </c>
      <c r="V99" s="9">
        <v>60</v>
      </c>
      <c r="W99" s="9">
        <v>94</v>
      </c>
      <c r="X99" s="9">
        <v>67</v>
      </c>
      <c r="Y99" s="9">
        <v>78</v>
      </c>
      <c r="Z99" s="9">
        <v>74</v>
      </c>
      <c r="AA99" s="10">
        <v>85</v>
      </c>
      <c r="AB99" s="10">
        <v>75</v>
      </c>
      <c r="AC99" s="10">
        <v>85</v>
      </c>
      <c r="AD99" s="11" t="s">
        <v>138</v>
      </c>
      <c r="AE99" s="11" t="s">
        <v>138</v>
      </c>
      <c r="AF99" s="11" t="s">
        <v>138</v>
      </c>
      <c r="AG99" s="11" t="s">
        <v>138</v>
      </c>
      <c r="AH99" s="11" t="s">
        <v>138</v>
      </c>
      <c r="AI99" s="23">
        <f>T99*2+U99*3.5+V99*2.5+W99*2+X99*3+Y99*2.5+Z99*3+AA99*2+AB99*2+AC99*1</f>
        <v>1693.5</v>
      </c>
      <c r="AJ99" s="23">
        <v>23.5</v>
      </c>
      <c r="AK99" s="23">
        <f>AI99/AJ99</f>
        <v>72.063829787234042</v>
      </c>
      <c r="AL99" s="25">
        <f>AI99+N99</f>
        <v>3417.5</v>
      </c>
      <c r="AM99" s="25">
        <f>AJ99+O99</f>
        <v>48</v>
      </c>
      <c r="AN99" s="25">
        <f>AL99/AM99</f>
        <v>71.197916666666671</v>
      </c>
      <c r="AO99" s="25">
        <v>0</v>
      </c>
      <c r="AP99" s="25">
        <f>AN99+AO99</f>
        <v>71.197916666666671</v>
      </c>
    </row>
    <row r="100" spans="1:42" x14ac:dyDescent="0.15">
      <c r="A100" s="17">
        <v>97</v>
      </c>
      <c r="B100" s="10">
        <v>120909141</v>
      </c>
      <c r="C100" s="18" t="s">
        <v>52</v>
      </c>
      <c r="D100" s="10">
        <v>55</v>
      </c>
      <c r="E100" s="9">
        <v>62</v>
      </c>
      <c r="F100" s="10">
        <v>55</v>
      </c>
      <c r="G100" s="9">
        <v>70</v>
      </c>
      <c r="H100" s="9">
        <v>71</v>
      </c>
      <c r="I100" s="10">
        <v>56</v>
      </c>
      <c r="J100" s="9">
        <v>89</v>
      </c>
      <c r="K100" s="10">
        <v>75</v>
      </c>
      <c r="L100" s="9">
        <v>64</v>
      </c>
      <c r="M100" s="9">
        <v>74</v>
      </c>
      <c r="N100" s="21">
        <f>D100*2.5+E100*3+F100*2+G100*3.5+H100*2+I100*2+J100*2.5+K100*1+L100*3.5+M100*2.5</f>
        <v>1639</v>
      </c>
      <c r="O100" s="21">
        <f>2.5+3+2+3.5+2+2+2.5+7</f>
        <v>24.5</v>
      </c>
      <c r="P100" s="22">
        <f>N100/O100</f>
        <v>66.897959183673464</v>
      </c>
      <c r="R100" s="10">
        <v>120909141</v>
      </c>
      <c r="S100" s="18" t="s">
        <v>52</v>
      </c>
      <c r="T100" s="9">
        <v>84</v>
      </c>
      <c r="U100" s="9">
        <v>65</v>
      </c>
      <c r="V100" s="9">
        <v>74</v>
      </c>
      <c r="W100" s="9">
        <v>89</v>
      </c>
      <c r="X100" s="9">
        <v>47</v>
      </c>
      <c r="Y100" s="9">
        <v>77</v>
      </c>
      <c r="Z100" s="9">
        <v>82</v>
      </c>
      <c r="AA100" s="10">
        <v>85</v>
      </c>
      <c r="AB100" s="10">
        <v>75</v>
      </c>
      <c r="AC100" s="10">
        <v>75</v>
      </c>
      <c r="AD100" s="11" t="s">
        <v>138</v>
      </c>
      <c r="AE100" s="11" t="s">
        <v>138</v>
      </c>
      <c r="AF100" s="11" t="s">
        <v>138</v>
      </c>
      <c r="AG100" s="11" t="s">
        <v>138</v>
      </c>
      <c r="AH100" s="11" t="s">
        <v>138</v>
      </c>
      <c r="AI100" s="23">
        <f>T100*2+U100*3.5+V100*2.5+W100*2+X100*3+Y100*2.5+Z100*3+AA100*2+AB100*2+AC100*1</f>
        <v>1733</v>
      </c>
      <c r="AJ100" s="24">
        <v>23.5</v>
      </c>
      <c r="AK100" s="23">
        <f>AI100/AJ100</f>
        <v>73.744680851063833</v>
      </c>
      <c r="AL100" s="25">
        <f>AI100+N100</f>
        <v>3372</v>
      </c>
      <c r="AM100" s="25">
        <f>AJ100+O100</f>
        <v>48</v>
      </c>
      <c r="AN100" s="25">
        <f>AL100/AM100</f>
        <v>70.25</v>
      </c>
      <c r="AO100" s="25">
        <v>0</v>
      </c>
      <c r="AP100" s="25">
        <f>AN100+AO100</f>
        <v>70.25</v>
      </c>
    </row>
    <row r="101" spans="1:42" x14ac:dyDescent="0.15">
      <c r="A101" s="17">
        <v>98</v>
      </c>
      <c r="B101" s="3">
        <v>120909108</v>
      </c>
      <c r="C101" s="4" t="s">
        <v>23</v>
      </c>
      <c r="D101" s="2">
        <v>66</v>
      </c>
      <c r="E101" s="2">
        <v>74</v>
      </c>
      <c r="F101" s="2">
        <v>63</v>
      </c>
      <c r="G101" s="2">
        <v>63</v>
      </c>
      <c r="H101" s="2">
        <v>66</v>
      </c>
      <c r="I101" s="2">
        <v>64</v>
      </c>
      <c r="J101" s="2">
        <v>90</v>
      </c>
      <c r="K101" s="3">
        <v>85</v>
      </c>
      <c r="L101" s="2">
        <v>73</v>
      </c>
      <c r="M101" s="2">
        <v>75</v>
      </c>
      <c r="N101" s="21">
        <f>D101*2.5+E101*3+F101*2+G101*3.5+H101*2+I101*2+J101*2.5+K101*1+L101*3.5+M101*2.5</f>
        <v>1746.5</v>
      </c>
      <c r="O101" s="21">
        <f>2.5+3+2+3.5+2+2+2.5+7</f>
        <v>24.5</v>
      </c>
      <c r="P101" s="22">
        <f>N101/O101</f>
        <v>71.285714285714292</v>
      </c>
      <c r="R101" s="10">
        <v>120909108</v>
      </c>
      <c r="S101" s="18" t="s">
        <v>23</v>
      </c>
      <c r="T101" s="9">
        <v>80</v>
      </c>
      <c r="U101" s="9">
        <v>69</v>
      </c>
      <c r="V101" s="9">
        <v>71</v>
      </c>
      <c r="W101" s="9">
        <v>94</v>
      </c>
      <c r="X101" s="9">
        <v>63</v>
      </c>
      <c r="Y101" s="9">
        <v>84</v>
      </c>
      <c r="Z101" s="9">
        <v>70</v>
      </c>
      <c r="AA101" s="10">
        <v>85</v>
      </c>
      <c r="AB101" s="10">
        <v>75</v>
      </c>
      <c r="AC101" s="10">
        <v>85</v>
      </c>
      <c r="AD101" s="11" t="s">
        <v>138</v>
      </c>
      <c r="AE101" s="11" t="s">
        <v>138</v>
      </c>
      <c r="AF101" s="11" t="s">
        <v>138</v>
      </c>
      <c r="AG101" s="11" t="s">
        <v>138</v>
      </c>
      <c r="AH101" s="10">
        <v>0</v>
      </c>
      <c r="AI101" s="23">
        <f>T101*2+U101*3.5+V101*2.5+AH101*2.5+W101*2+X101*3+Y101*2.5+Z101*3+AA101*2+AB101*2+AC101*1</f>
        <v>1781</v>
      </c>
      <c r="AJ101" s="24">
        <v>26</v>
      </c>
      <c r="AK101" s="23">
        <f>AI101/AJ101</f>
        <v>68.5</v>
      </c>
      <c r="AL101" s="25">
        <f>AI101+N101</f>
        <v>3527.5</v>
      </c>
      <c r="AM101" s="25">
        <f>AJ101+O101</f>
        <v>50.5</v>
      </c>
      <c r="AN101" s="25">
        <f>AL101/AM101</f>
        <v>69.851485148514854</v>
      </c>
      <c r="AO101" s="25">
        <v>0</v>
      </c>
      <c r="AP101" s="25">
        <f>AN101+AO101</f>
        <v>69.851485148514854</v>
      </c>
    </row>
    <row r="102" spans="1:42" x14ac:dyDescent="0.15">
      <c r="A102" s="17">
        <v>99</v>
      </c>
      <c r="B102" s="3">
        <v>120909133</v>
      </c>
      <c r="C102" s="18" t="s">
        <v>44</v>
      </c>
      <c r="D102" s="2">
        <v>70</v>
      </c>
      <c r="E102" s="3">
        <v>29</v>
      </c>
      <c r="F102" s="2">
        <v>64</v>
      </c>
      <c r="G102" s="3">
        <v>42</v>
      </c>
      <c r="H102" s="2">
        <v>75</v>
      </c>
      <c r="I102" s="2">
        <v>61</v>
      </c>
      <c r="J102" s="2">
        <v>89</v>
      </c>
      <c r="K102" s="3">
        <v>85</v>
      </c>
      <c r="L102" s="2">
        <v>76</v>
      </c>
      <c r="M102" s="2">
        <v>79</v>
      </c>
      <c r="N102" s="21">
        <f>D102*2.5+E102*3+F102*2+G102*3.5+H102*2+I102*2+J102*2.5+K102*1+L102*3.5+M102*2.5</f>
        <v>1580</v>
      </c>
      <c r="O102" s="21">
        <f>2.5+3+2+3.5+2+2+2.5+7</f>
        <v>24.5</v>
      </c>
      <c r="P102" s="22">
        <f>N102/O102</f>
        <v>64.489795918367349</v>
      </c>
      <c r="R102" s="10">
        <v>120909133</v>
      </c>
      <c r="S102" s="18" t="s">
        <v>44</v>
      </c>
      <c r="T102" s="9">
        <v>83</v>
      </c>
      <c r="U102" s="9">
        <v>65</v>
      </c>
      <c r="V102" s="9">
        <v>61</v>
      </c>
      <c r="W102" s="9">
        <v>94</v>
      </c>
      <c r="X102" s="9">
        <v>48</v>
      </c>
      <c r="Y102" s="9">
        <v>82</v>
      </c>
      <c r="Z102" s="9">
        <v>86</v>
      </c>
      <c r="AA102" s="10">
        <v>85</v>
      </c>
      <c r="AB102" s="10">
        <v>75</v>
      </c>
      <c r="AC102" s="10">
        <v>75</v>
      </c>
      <c r="AD102" s="11" t="s">
        <v>138</v>
      </c>
      <c r="AE102" s="11" t="s">
        <v>138</v>
      </c>
      <c r="AF102" s="11" t="s">
        <v>138</v>
      </c>
      <c r="AG102" s="11" t="s">
        <v>138</v>
      </c>
      <c r="AH102" s="11" t="s">
        <v>138</v>
      </c>
      <c r="AI102" s="23">
        <f>T102*2+U102*3.5+V102*2.5+W102*2+X102*3+Y102*2.5+Z102*3+AA102*2+AB102*2+AC102*1</f>
        <v>1736</v>
      </c>
      <c r="AJ102" s="24">
        <v>23.5</v>
      </c>
      <c r="AK102" s="23">
        <f>AI102/AJ102</f>
        <v>73.872340425531917</v>
      </c>
      <c r="AL102" s="25">
        <f>AI102+N102</f>
        <v>3316</v>
      </c>
      <c r="AM102" s="25">
        <f>AJ102+O102</f>
        <v>48</v>
      </c>
      <c r="AN102" s="25">
        <f>AL102/AM102</f>
        <v>69.083333333333329</v>
      </c>
      <c r="AO102" s="25">
        <v>0</v>
      </c>
      <c r="AP102" s="25">
        <f>AN102+AO102</f>
        <v>69.083333333333329</v>
      </c>
    </row>
    <row r="103" spans="1:42" x14ac:dyDescent="0.15">
      <c r="A103" s="17">
        <v>100</v>
      </c>
      <c r="B103" s="3">
        <v>120909242</v>
      </c>
      <c r="C103" s="18" t="s">
        <v>88</v>
      </c>
      <c r="D103" s="2">
        <v>65</v>
      </c>
      <c r="E103" s="2">
        <v>70</v>
      </c>
      <c r="F103" s="3">
        <v>56</v>
      </c>
      <c r="G103" s="2">
        <v>67</v>
      </c>
      <c r="H103" s="2">
        <v>64</v>
      </c>
      <c r="I103" s="3">
        <v>50</v>
      </c>
      <c r="J103" s="2">
        <v>86</v>
      </c>
      <c r="K103" s="3">
        <v>85</v>
      </c>
      <c r="L103" s="2">
        <v>74</v>
      </c>
      <c r="M103" s="2">
        <v>66</v>
      </c>
      <c r="N103" s="21">
        <f>D103*2.5+E103*3+F103*2+G103*3.5+H103*2+I103*2+J103*2.5+K103*1+L103*3.5+M103*2.5</f>
        <v>1671</v>
      </c>
      <c r="O103" s="21">
        <f>2.5+3+2+3.5+2+2+2.5+7</f>
        <v>24.5</v>
      </c>
      <c r="P103" s="22">
        <f>N103/O103</f>
        <v>68.204081632653057</v>
      </c>
      <c r="R103" s="10">
        <v>120909242</v>
      </c>
      <c r="S103" s="18" t="s">
        <v>88</v>
      </c>
      <c r="T103" s="9">
        <v>43</v>
      </c>
      <c r="U103" s="9">
        <v>65</v>
      </c>
      <c r="V103" s="9">
        <v>82</v>
      </c>
      <c r="W103" s="9">
        <v>97</v>
      </c>
      <c r="X103" s="9">
        <v>50</v>
      </c>
      <c r="Y103" s="9">
        <v>88</v>
      </c>
      <c r="Z103" s="9">
        <v>56</v>
      </c>
      <c r="AA103" s="10">
        <v>75</v>
      </c>
      <c r="AB103" s="10">
        <v>85</v>
      </c>
      <c r="AC103" s="10">
        <v>65</v>
      </c>
      <c r="AD103" s="9">
        <v>71</v>
      </c>
      <c r="AE103" s="11" t="s">
        <v>138</v>
      </c>
      <c r="AF103" s="11" t="s">
        <v>138</v>
      </c>
      <c r="AG103" s="11" t="s">
        <v>138</v>
      </c>
      <c r="AH103" s="11" t="s">
        <v>138</v>
      </c>
      <c r="AI103" s="23">
        <f>T103*2+U103*3.5+V103*2.5+W103*2+X103*3+Y103*2.5+Z103*3+AA103*2+AB103*2+AC103*1+AD103*2.5</f>
        <v>1813</v>
      </c>
      <c r="AJ103" s="24">
        <v>26</v>
      </c>
      <c r="AK103" s="23">
        <f>AI103/AJ103</f>
        <v>69.730769230769226</v>
      </c>
      <c r="AL103" s="25">
        <f>AI103+N103</f>
        <v>3484</v>
      </c>
      <c r="AM103" s="25">
        <f>AJ103+O103</f>
        <v>50.5</v>
      </c>
      <c r="AN103" s="25">
        <f>AL103/AM103</f>
        <v>68.990099009900987</v>
      </c>
      <c r="AO103" s="25">
        <v>0</v>
      </c>
      <c r="AP103" s="25">
        <f>AN103+AO103</f>
        <v>68.990099009900987</v>
      </c>
    </row>
    <row r="104" spans="1:42" x14ac:dyDescent="0.15">
      <c r="A104" s="17">
        <v>101</v>
      </c>
      <c r="B104" s="10">
        <v>120909321</v>
      </c>
      <c r="C104" s="18" t="s">
        <v>107</v>
      </c>
      <c r="D104" s="10">
        <v>35</v>
      </c>
      <c r="E104" s="9">
        <v>84</v>
      </c>
      <c r="F104" s="9">
        <v>63</v>
      </c>
      <c r="G104" s="9">
        <v>77</v>
      </c>
      <c r="H104" s="9">
        <v>74</v>
      </c>
      <c r="I104" s="10">
        <v>55</v>
      </c>
      <c r="J104" s="9">
        <v>87</v>
      </c>
      <c r="K104" s="10">
        <v>95</v>
      </c>
      <c r="L104" s="9">
        <v>80</v>
      </c>
      <c r="M104" s="9">
        <v>75</v>
      </c>
      <c r="N104" s="21">
        <f>D104*2.5+E104*3+F104*2+G104*3.5+H104*2+I104*2+J104*2.5+K104*1+L104*3.5+M104*2.5</f>
        <v>1773</v>
      </c>
      <c r="O104" s="21">
        <f>2.5+3+2+3.5+2+2+2.5+7</f>
        <v>24.5</v>
      </c>
      <c r="P104" s="22">
        <f>N104/O104</f>
        <v>72.367346938775512</v>
      </c>
      <c r="R104" s="10">
        <v>120909321</v>
      </c>
      <c r="S104" s="18" t="s">
        <v>107</v>
      </c>
      <c r="T104" s="9">
        <v>32</v>
      </c>
      <c r="U104" s="9">
        <v>69</v>
      </c>
      <c r="V104" s="9">
        <v>62</v>
      </c>
      <c r="W104" s="9">
        <v>95</v>
      </c>
      <c r="X104" s="9">
        <v>53</v>
      </c>
      <c r="Y104" s="9">
        <v>83</v>
      </c>
      <c r="Z104" s="9">
        <v>77</v>
      </c>
      <c r="AA104" s="10">
        <v>85</v>
      </c>
      <c r="AB104" s="10">
        <v>75</v>
      </c>
      <c r="AC104" s="9">
        <v>78</v>
      </c>
      <c r="AD104" s="11" t="s">
        <v>138</v>
      </c>
      <c r="AE104" s="11" t="s">
        <v>138</v>
      </c>
      <c r="AF104" s="11" t="s">
        <v>138</v>
      </c>
      <c r="AG104" s="9">
        <v>5</v>
      </c>
      <c r="AH104" s="11" t="s">
        <v>138</v>
      </c>
      <c r="AI104" s="23">
        <f>T104*2+U104*3.5+V104*2.5+W104*2+X104*3+Y104*2.5+Z104*3+AA104*2+AB104*2+AC104*1+AG104*2</f>
        <v>1656</v>
      </c>
      <c r="AJ104" s="24">
        <v>25.5</v>
      </c>
      <c r="AK104" s="23">
        <f>AI104/AJ104</f>
        <v>64.941176470588232</v>
      </c>
      <c r="AL104" s="25">
        <f>AI104+N104</f>
        <v>3429</v>
      </c>
      <c r="AM104" s="25">
        <f>AJ104+O104</f>
        <v>50</v>
      </c>
      <c r="AN104" s="25">
        <f>AL104/AM104</f>
        <v>68.58</v>
      </c>
      <c r="AO104" s="25">
        <v>0</v>
      </c>
      <c r="AP104" s="25">
        <f>AN104+AO104</f>
        <v>68.58</v>
      </c>
    </row>
    <row r="105" spans="1:42" x14ac:dyDescent="0.15">
      <c r="A105" s="17">
        <v>102</v>
      </c>
      <c r="B105" s="10">
        <v>120909222</v>
      </c>
      <c r="C105" s="18" t="s">
        <v>71</v>
      </c>
      <c r="D105" s="10">
        <v>55</v>
      </c>
      <c r="E105" s="10">
        <v>50</v>
      </c>
      <c r="F105" s="9">
        <v>70</v>
      </c>
      <c r="G105" s="9">
        <v>67</v>
      </c>
      <c r="H105" s="9">
        <v>66</v>
      </c>
      <c r="I105" s="10">
        <v>50</v>
      </c>
      <c r="J105" s="9">
        <v>88</v>
      </c>
      <c r="K105" s="10">
        <v>75</v>
      </c>
      <c r="L105" s="9">
        <v>75</v>
      </c>
      <c r="M105" s="9">
        <v>79</v>
      </c>
      <c r="N105" s="21">
        <f>D105*2.5+E105*3+F105*2+G105*3.5+H105*2+I105*2+J105*2.5+K105*1+L105*3.5+M105*2.5</f>
        <v>1649</v>
      </c>
      <c r="O105" s="21">
        <f>2.5+3+2+3.5+2+2+2.5+7</f>
        <v>24.5</v>
      </c>
      <c r="P105" s="22">
        <f>N105/O105</f>
        <v>67.306122448979593</v>
      </c>
      <c r="R105" s="10">
        <v>120909222</v>
      </c>
      <c r="S105" s="18" t="s">
        <v>71</v>
      </c>
      <c r="T105" s="9">
        <v>77</v>
      </c>
      <c r="U105" s="9">
        <v>49</v>
      </c>
      <c r="V105" s="9">
        <v>75</v>
      </c>
      <c r="W105" s="9">
        <v>94</v>
      </c>
      <c r="X105" s="9">
        <v>60</v>
      </c>
      <c r="Y105" s="9">
        <v>82</v>
      </c>
      <c r="Z105" s="9">
        <v>73</v>
      </c>
      <c r="AA105" s="10">
        <v>75</v>
      </c>
      <c r="AB105" s="10">
        <v>85</v>
      </c>
      <c r="AC105" s="10">
        <v>85</v>
      </c>
      <c r="AD105" s="9">
        <v>38</v>
      </c>
      <c r="AE105" s="11" t="s">
        <v>138</v>
      </c>
      <c r="AF105" s="11" t="s">
        <v>138</v>
      </c>
      <c r="AG105" s="9">
        <v>13</v>
      </c>
      <c r="AH105" s="11" t="s">
        <v>138</v>
      </c>
      <c r="AI105" s="23">
        <f>T105*2+U105*3.5+V105*2.5+W105*2+X105*3+Y105*2.5+Z105*3+AA105*2+AB105*2+AC105*1+AD105*2.5+AG105*2</f>
        <v>1831</v>
      </c>
      <c r="AJ105" s="24">
        <v>28</v>
      </c>
      <c r="AK105" s="23">
        <f>AI105/AJ105</f>
        <v>65.392857142857139</v>
      </c>
      <c r="AL105" s="25">
        <f>AI105+N105</f>
        <v>3480</v>
      </c>
      <c r="AM105" s="25">
        <f>AJ105+O105</f>
        <v>52.5</v>
      </c>
      <c r="AN105" s="25">
        <f>AL105/AM105</f>
        <v>66.285714285714292</v>
      </c>
      <c r="AO105" s="25">
        <v>0</v>
      </c>
      <c r="AP105" s="25">
        <f>AN105+AO105</f>
        <v>66.285714285714292</v>
      </c>
    </row>
    <row r="106" spans="1:42" x14ac:dyDescent="0.15">
      <c r="A106" s="17">
        <v>103</v>
      </c>
      <c r="B106" s="10">
        <v>120909319</v>
      </c>
      <c r="C106" s="18" t="s">
        <v>105</v>
      </c>
      <c r="D106" s="10">
        <v>48</v>
      </c>
      <c r="E106" s="9">
        <v>78</v>
      </c>
      <c r="F106" s="10">
        <v>56</v>
      </c>
      <c r="G106" s="9">
        <v>69</v>
      </c>
      <c r="H106" s="9">
        <v>63</v>
      </c>
      <c r="I106" s="10">
        <v>46</v>
      </c>
      <c r="J106" s="9">
        <v>89</v>
      </c>
      <c r="K106" s="10">
        <v>85</v>
      </c>
      <c r="L106" s="9">
        <v>83</v>
      </c>
      <c r="M106" s="9">
        <v>66</v>
      </c>
      <c r="N106" s="21">
        <f>D106*2.5+E106*3+F106*2+G106*3.5+H106*2+I106*2+J106*2.5+K106*1+L106*3.5+M106*2.5</f>
        <v>1688.5</v>
      </c>
      <c r="O106" s="21">
        <f>2.5+3+2+3.5+2+2+2.5+7</f>
        <v>24.5</v>
      </c>
      <c r="P106" s="22">
        <f>N106/O106</f>
        <v>68.91836734693878</v>
      </c>
      <c r="R106" s="10">
        <v>120909319</v>
      </c>
      <c r="S106" s="18" t="s">
        <v>105</v>
      </c>
      <c r="T106" s="9">
        <v>38</v>
      </c>
      <c r="U106" s="9">
        <v>60</v>
      </c>
      <c r="V106" s="9">
        <v>76</v>
      </c>
      <c r="W106" s="9">
        <v>94</v>
      </c>
      <c r="X106" s="9">
        <v>60</v>
      </c>
      <c r="Y106" s="9">
        <v>70</v>
      </c>
      <c r="Z106" s="9">
        <v>63</v>
      </c>
      <c r="AA106" s="10">
        <v>85</v>
      </c>
      <c r="AB106" s="10">
        <v>75</v>
      </c>
      <c r="AC106" s="10">
        <v>75</v>
      </c>
      <c r="AD106" s="11" t="s">
        <v>138</v>
      </c>
      <c r="AE106" s="11" t="s">
        <v>138</v>
      </c>
      <c r="AF106" s="11" t="s">
        <v>138</v>
      </c>
      <c r="AG106" s="9">
        <v>2</v>
      </c>
      <c r="AH106" s="11" t="s">
        <v>138</v>
      </c>
      <c r="AI106" s="23">
        <f>T106*2+U106*3.5+V106*2.5+W106*2+X106*3+Y106*2.5+Z106*3+AA106*2+AB106*2+AC106*1+AG106*2</f>
        <v>1607</v>
      </c>
      <c r="AJ106" s="24">
        <v>25.5</v>
      </c>
      <c r="AK106" s="23">
        <f>AI106/AJ106</f>
        <v>63.019607843137258</v>
      </c>
      <c r="AL106" s="25">
        <f>AI106+N106</f>
        <v>3295.5</v>
      </c>
      <c r="AM106" s="25">
        <f>AJ106+O106</f>
        <v>50</v>
      </c>
      <c r="AN106" s="25">
        <f>AL106/AM106</f>
        <v>65.91</v>
      </c>
      <c r="AO106" s="25">
        <v>0</v>
      </c>
      <c r="AP106" s="25">
        <f>AN106+AO106</f>
        <v>65.91</v>
      </c>
    </row>
    <row r="107" spans="1:42" x14ac:dyDescent="0.15">
      <c r="A107" s="17">
        <v>104</v>
      </c>
      <c r="B107" s="3">
        <v>120909120</v>
      </c>
      <c r="C107" s="4" t="s">
        <v>33</v>
      </c>
      <c r="D107" s="2">
        <v>77</v>
      </c>
      <c r="E107" s="2">
        <v>95</v>
      </c>
      <c r="F107" s="2">
        <v>83</v>
      </c>
      <c r="G107" s="2">
        <v>71</v>
      </c>
      <c r="H107" s="2">
        <v>79</v>
      </c>
      <c r="I107" s="2">
        <v>70</v>
      </c>
      <c r="J107" s="2">
        <v>90</v>
      </c>
      <c r="K107" s="3">
        <v>95</v>
      </c>
      <c r="L107" s="2">
        <v>88</v>
      </c>
      <c r="M107" s="2">
        <v>84</v>
      </c>
      <c r="N107" s="21">
        <f>D107*2.5+E107*3+F107*2+G107*3.5+H107*2+I107*2+J107*2.5+K107*1+L107*3.5+M107*2.5</f>
        <v>2028</v>
      </c>
      <c r="O107" s="21">
        <f>2.5+3+2+3.5+2+2+2.5+7</f>
        <v>24.5</v>
      </c>
      <c r="P107" s="22">
        <f>N107/O107</f>
        <v>82.775510204081627</v>
      </c>
      <c r="R107" s="10">
        <v>120909120</v>
      </c>
      <c r="S107" s="18" t="s">
        <v>33</v>
      </c>
      <c r="T107" s="10">
        <v>0</v>
      </c>
      <c r="U107" s="10">
        <v>0</v>
      </c>
      <c r="V107" s="9">
        <v>52</v>
      </c>
      <c r="W107" s="10">
        <v>0</v>
      </c>
      <c r="X107" s="10">
        <v>0</v>
      </c>
      <c r="Y107" s="10">
        <v>0</v>
      </c>
      <c r="Z107" s="10">
        <v>0</v>
      </c>
      <c r="AA107" s="10">
        <v>0</v>
      </c>
      <c r="AB107" s="10">
        <v>0</v>
      </c>
      <c r="AC107" s="10">
        <v>0</v>
      </c>
      <c r="AD107" s="11" t="s">
        <v>138</v>
      </c>
      <c r="AE107" s="11" t="s">
        <v>138</v>
      </c>
      <c r="AF107" s="11" t="s">
        <v>138</v>
      </c>
      <c r="AG107" s="11" t="s">
        <v>138</v>
      </c>
      <c r="AH107" s="11" t="s">
        <v>138</v>
      </c>
      <c r="AI107" s="23">
        <f>T107*2+U107*3.5+V107*2.5+W107*2+X107*3+Y107*2.5+Z107*3+AA107*2+AB107*2+AC107*1</f>
        <v>130</v>
      </c>
      <c r="AJ107" s="24">
        <v>23.5</v>
      </c>
      <c r="AK107" s="23">
        <f>AI107/AJ107</f>
        <v>5.5319148936170217</v>
      </c>
      <c r="AL107" s="25">
        <f>AI107+N107</f>
        <v>2158</v>
      </c>
      <c r="AM107" s="25">
        <f>AJ107+O107</f>
        <v>48</v>
      </c>
      <c r="AN107" s="25">
        <f>AL107/AM107</f>
        <v>44.958333333333336</v>
      </c>
      <c r="AO107" s="25">
        <v>0</v>
      </c>
      <c r="AP107" s="25">
        <f>AN107+AO107</f>
        <v>44.958333333333336</v>
      </c>
    </row>
    <row r="108" spans="1:42" x14ac:dyDescent="0.15">
      <c r="C108" s="13"/>
    </row>
    <row r="117" spans="10:23" x14ac:dyDescent="0.15">
      <c r="J117" s="27" t="s">
        <v>140</v>
      </c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  <c r="W117" s="28"/>
    </row>
    <row r="118" spans="10:23" x14ac:dyDescent="0.15">
      <c r="J118" s="28"/>
      <c r="K118" s="28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  <c r="W118" s="28"/>
    </row>
    <row r="119" spans="10:23" x14ac:dyDescent="0.15">
      <c r="J119" s="28"/>
      <c r="K119" s="28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  <c r="W119" s="28"/>
    </row>
    <row r="120" spans="10:23" x14ac:dyDescent="0.15">
      <c r="J120" s="28"/>
      <c r="K120" s="28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  <c r="W120" s="28"/>
    </row>
    <row r="121" spans="10:23" x14ac:dyDescent="0.15">
      <c r="J121" s="28"/>
      <c r="K121" s="28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  <c r="W121" s="28"/>
    </row>
    <row r="122" spans="10:23" x14ac:dyDescent="0.15">
      <c r="J122" s="28"/>
      <c r="K122" s="28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  <c r="W122" s="28"/>
    </row>
    <row r="123" spans="10:23" x14ac:dyDescent="0.15">
      <c r="J123" s="28"/>
      <c r="K123" s="28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  <c r="W123" s="28"/>
    </row>
    <row r="124" spans="10:23" x14ac:dyDescent="0.15">
      <c r="J124" s="28"/>
      <c r="K124" s="28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  <c r="W124" s="28"/>
    </row>
  </sheetData>
  <sortState ref="B3:AP107">
    <sortCondition descending="1" ref="AP3:AP107"/>
  </sortState>
  <mergeCells count="3">
    <mergeCell ref="R1:AK2"/>
    <mergeCell ref="J117:W124"/>
    <mergeCell ref="B1:P2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2015-09-21T05:19:51Z</dcterms:modified>
</cp:coreProperties>
</file>