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00" windowHeight="83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N146" i="1" l="1"/>
  <c r="AN137" i="1"/>
  <c r="AN53" i="1"/>
  <c r="AN75" i="1"/>
  <c r="AN30" i="1"/>
  <c r="AN5" i="1"/>
  <c r="S146" i="1"/>
  <c r="S136" i="1" l="1"/>
  <c r="S145" i="1"/>
  <c r="AN145" i="1"/>
  <c r="AP145" i="1" s="1"/>
  <c r="AR145" i="1"/>
  <c r="AR146" i="1"/>
  <c r="AQ146" i="1"/>
  <c r="AP146" i="1"/>
  <c r="S144" i="1"/>
  <c r="AN144" i="1"/>
  <c r="AP144" i="1" s="1"/>
  <c r="AR144" i="1"/>
  <c r="S143" i="1"/>
  <c r="AQ143" i="1" s="1"/>
  <c r="AN143" i="1"/>
  <c r="AP143" i="1" s="1"/>
  <c r="AR143" i="1"/>
  <c r="S142" i="1"/>
  <c r="AN142" i="1"/>
  <c r="AP142" i="1" s="1"/>
  <c r="AR142" i="1"/>
  <c r="AN136" i="1"/>
  <c r="AP136" i="1" s="1"/>
  <c r="AR136" i="1"/>
  <c r="S141" i="1"/>
  <c r="AQ141" i="1" s="1"/>
  <c r="AS141" i="1" s="1"/>
  <c r="AU141" i="1" s="1"/>
  <c r="AN141" i="1"/>
  <c r="AP141" i="1" s="1"/>
  <c r="AR141" i="1"/>
  <c r="S140" i="1"/>
  <c r="AN140" i="1"/>
  <c r="AP140" i="1" s="1"/>
  <c r="AR140" i="1"/>
  <c r="S139" i="1"/>
  <c r="AN139" i="1"/>
  <c r="AP139" i="1" s="1"/>
  <c r="AR139" i="1"/>
  <c r="S138" i="1"/>
  <c r="AN138" i="1"/>
  <c r="AP138" i="1" s="1"/>
  <c r="AR138" i="1"/>
  <c r="AR137" i="1"/>
  <c r="S137" i="1"/>
  <c r="AP137" i="1"/>
  <c r="S135" i="1"/>
  <c r="AN135" i="1"/>
  <c r="AP135" i="1" s="1"/>
  <c r="AR135" i="1"/>
  <c r="S134" i="1"/>
  <c r="AN134" i="1"/>
  <c r="AP134" i="1" s="1"/>
  <c r="AR134" i="1"/>
  <c r="S133" i="1"/>
  <c r="AN133" i="1"/>
  <c r="AP133" i="1" s="1"/>
  <c r="AR133" i="1"/>
  <c r="S132" i="1"/>
  <c r="AN132" i="1"/>
  <c r="AP132" i="1" s="1"/>
  <c r="AR132" i="1"/>
  <c r="S131" i="1"/>
  <c r="AN131" i="1"/>
  <c r="AP131" i="1" s="1"/>
  <c r="AR131" i="1"/>
  <c r="S130" i="1"/>
  <c r="AN130" i="1"/>
  <c r="AP130" i="1" s="1"/>
  <c r="AR130" i="1"/>
  <c r="S129" i="1"/>
  <c r="AN129" i="1"/>
  <c r="AP129" i="1" s="1"/>
  <c r="AR129" i="1"/>
  <c r="S128" i="1"/>
  <c r="AN128" i="1"/>
  <c r="AP128" i="1" s="1"/>
  <c r="AR128" i="1"/>
  <c r="S127" i="1"/>
  <c r="AN127" i="1"/>
  <c r="AP127" i="1" s="1"/>
  <c r="AR127" i="1"/>
  <c r="S126" i="1"/>
  <c r="AN126" i="1"/>
  <c r="AP126" i="1" s="1"/>
  <c r="AR126" i="1"/>
  <c r="S125" i="1"/>
  <c r="AN125" i="1"/>
  <c r="AP125" i="1" s="1"/>
  <c r="AR125" i="1"/>
  <c r="S124" i="1"/>
  <c r="AN124" i="1"/>
  <c r="AP124" i="1" s="1"/>
  <c r="AR124" i="1"/>
  <c r="S123" i="1"/>
  <c r="AN123" i="1"/>
  <c r="AP123" i="1" s="1"/>
  <c r="AR123" i="1"/>
  <c r="S122" i="1"/>
  <c r="AN122" i="1"/>
  <c r="AP122" i="1" s="1"/>
  <c r="AR122" i="1"/>
  <c r="S121" i="1"/>
  <c r="AN121" i="1"/>
  <c r="AP121" i="1" s="1"/>
  <c r="AR121" i="1"/>
  <c r="S120" i="1"/>
  <c r="AN120" i="1"/>
  <c r="AP120" i="1" s="1"/>
  <c r="AR120" i="1"/>
  <c r="S119" i="1"/>
  <c r="AN119" i="1"/>
  <c r="AP119" i="1" s="1"/>
  <c r="AR119" i="1"/>
  <c r="S118" i="1"/>
  <c r="AN118" i="1"/>
  <c r="AP118" i="1" s="1"/>
  <c r="AR118" i="1"/>
  <c r="S117" i="1"/>
  <c r="AN117" i="1"/>
  <c r="AP117" i="1" s="1"/>
  <c r="AR117" i="1"/>
  <c r="S116" i="1"/>
  <c r="AN116" i="1"/>
  <c r="AP116" i="1" s="1"/>
  <c r="AR116" i="1"/>
  <c r="S115" i="1"/>
  <c r="AN115" i="1"/>
  <c r="AP115" i="1" s="1"/>
  <c r="AR115" i="1"/>
  <c r="S114" i="1"/>
  <c r="AN114" i="1"/>
  <c r="AP114" i="1" s="1"/>
  <c r="AR114" i="1"/>
  <c r="S113" i="1"/>
  <c r="AN113" i="1"/>
  <c r="AP113" i="1" s="1"/>
  <c r="AR113" i="1"/>
  <c r="S112" i="1"/>
  <c r="AN112" i="1"/>
  <c r="AP112" i="1" s="1"/>
  <c r="AR112" i="1"/>
  <c r="S111" i="1"/>
  <c r="AN111" i="1"/>
  <c r="AP111" i="1" s="1"/>
  <c r="AR111" i="1"/>
  <c r="S110" i="1"/>
  <c r="AN110" i="1"/>
  <c r="AP110" i="1" s="1"/>
  <c r="AR110" i="1"/>
  <c r="S109" i="1"/>
  <c r="AN109" i="1"/>
  <c r="AP109" i="1" s="1"/>
  <c r="AR109" i="1"/>
  <c r="S108" i="1"/>
  <c r="AN108" i="1"/>
  <c r="AP108" i="1" s="1"/>
  <c r="AR108" i="1"/>
  <c r="S107" i="1"/>
  <c r="AN107" i="1"/>
  <c r="AP107" i="1" s="1"/>
  <c r="AR107" i="1"/>
  <c r="S106" i="1"/>
  <c r="AN106" i="1"/>
  <c r="AP106" i="1" s="1"/>
  <c r="AR106" i="1"/>
  <c r="S105" i="1"/>
  <c r="AN105" i="1"/>
  <c r="AP105" i="1" s="1"/>
  <c r="AR105" i="1"/>
  <c r="S104" i="1"/>
  <c r="AN104" i="1"/>
  <c r="AP104" i="1" s="1"/>
  <c r="AR104" i="1"/>
  <c r="S103" i="1"/>
  <c r="AN103" i="1"/>
  <c r="AP103" i="1" s="1"/>
  <c r="AR103" i="1"/>
  <c r="S102" i="1"/>
  <c r="AN102" i="1"/>
  <c r="AP102" i="1" s="1"/>
  <c r="AR102" i="1"/>
  <c r="S101" i="1"/>
  <c r="U101" i="1" s="1"/>
  <c r="AN101" i="1"/>
  <c r="AP101" i="1" s="1"/>
  <c r="AR101" i="1"/>
  <c r="S100" i="1"/>
  <c r="U100" i="1" s="1"/>
  <c r="AN100" i="1"/>
  <c r="AP100" i="1" s="1"/>
  <c r="AR100" i="1"/>
  <c r="S99" i="1"/>
  <c r="AN99" i="1"/>
  <c r="AP99" i="1" s="1"/>
  <c r="AR99" i="1"/>
  <c r="S98" i="1"/>
  <c r="AN98" i="1"/>
  <c r="AP98" i="1" s="1"/>
  <c r="AR98" i="1"/>
  <c r="S97" i="1"/>
  <c r="U97" i="1" s="1"/>
  <c r="AN97" i="1"/>
  <c r="AP97" i="1" s="1"/>
  <c r="AR97" i="1"/>
  <c r="S96" i="1"/>
  <c r="U96" i="1" s="1"/>
  <c r="AN96" i="1"/>
  <c r="AQ96" i="1" s="1"/>
  <c r="AS96" i="1" s="1"/>
  <c r="AU96" i="1" s="1"/>
  <c r="AR96" i="1"/>
  <c r="S95" i="1"/>
  <c r="AN95" i="1"/>
  <c r="AP95" i="1" s="1"/>
  <c r="AR95" i="1"/>
  <c r="S94" i="1"/>
  <c r="AN94" i="1"/>
  <c r="AP94" i="1" s="1"/>
  <c r="AR94" i="1"/>
  <c r="S93" i="1"/>
  <c r="U93" i="1" s="1"/>
  <c r="AN93" i="1"/>
  <c r="AP93" i="1" s="1"/>
  <c r="AR93" i="1"/>
  <c r="S92" i="1"/>
  <c r="U92" i="1" s="1"/>
  <c r="AN92" i="1"/>
  <c r="AR92" i="1"/>
  <c r="AP92" i="1"/>
  <c r="S91" i="1"/>
  <c r="AN91" i="1"/>
  <c r="AP91" i="1" s="1"/>
  <c r="AR91" i="1"/>
  <c r="S90" i="1"/>
  <c r="AN90" i="1"/>
  <c r="AP90" i="1" s="1"/>
  <c r="AR90" i="1"/>
  <c r="S89" i="1"/>
  <c r="U89" i="1" s="1"/>
  <c r="AN89" i="1"/>
  <c r="AP89" i="1" s="1"/>
  <c r="AR89" i="1"/>
  <c r="S88" i="1"/>
  <c r="U88" i="1" s="1"/>
  <c r="AN88" i="1"/>
  <c r="AP88" i="1" s="1"/>
  <c r="AR88" i="1"/>
  <c r="S87" i="1"/>
  <c r="AN87" i="1"/>
  <c r="AP87" i="1" s="1"/>
  <c r="AR87" i="1"/>
  <c r="S86" i="1"/>
  <c r="AN86" i="1"/>
  <c r="AP86" i="1" s="1"/>
  <c r="AR86" i="1"/>
  <c r="S85" i="1"/>
  <c r="U85" i="1" s="1"/>
  <c r="AN85" i="1"/>
  <c r="AP85" i="1" s="1"/>
  <c r="AR85" i="1"/>
  <c r="S84" i="1"/>
  <c r="U84" i="1" s="1"/>
  <c r="AN84" i="1"/>
  <c r="AP84" i="1" s="1"/>
  <c r="AR84" i="1"/>
  <c r="S82" i="1"/>
  <c r="AN82" i="1"/>
  <c r="AP82" i="1" s="1"/>
  <c r="AR82" i="1"/>
  <c r="S81" i="1"/>
  <c r="AN81" i="1"/>
  <c r="AP81" i="1" s="1"/>
  <c r="AR81" i="1"/>
  <c r="S83" i="1"/>
  <c r="U83" i="1" s="1"/>
  <c r="AN83" i="1"/>
  <c r="AP83" i="1" s="1"/>
  <c r="AR83" i="1"/>
  <c r="S80" i="1"/>
  <c r="U80" i="1" s="1"/>
  <c r="AN80" i="1"/>
  <c r="AQ80" i="1" s="1"/>
  <c r="AS80" i="1" s="1"/>
  <c r="AU80" i="1" s="1"/>
  <c r="AR80" i="1"/>
  <c r="S79" i="1"/>
  <c r="AQ79" i="1" s="1"/>
  <c r="AN79" i="1"/>
  <c r="AP79" i="1" s="1"/>
  <c r="AR79" i="1"/>
  <c r="S78" i="1"/>
  <c r="AQ78" i="1" s="1"/>
  <c r="AN78" i="1"/>
  <c r="AP78" i="1" s="1"/>
  <c r="AR78" i="1"/>
  <c r="S77" i="1"/>
  <c r="AQ77" i="1" s="1"/>
  <c r="AS77" i="1" s="1"/>
  <c r="AU77" i="1" s="1"/>
  <c r="AN77" i="1"/>
  <c r="AP77" i="1" s="1"/>
  <c r="AR77" i="1"/>
  <c r="S76" i="1"/>
  <c r="AN76" i="1"/>
  <c r="AP76" i="1" s="1"/>
  <c r="AR76" i="1"/>
  <c r="S75" i="1"/>
  <c r="AQ75" i="1" s="1"/>
  <c r="AP75" i="1"/>
  <c r="AR75" i="1"/>
  <c r="S74" i="1"/>
  <c r="U74" i="1" s="1"/>
  <c r="AN74" i="1"/>
  <c r="AP74" i="1" s="1"/>
  <c r="AR74" i="1"/>
  <c r="S73" i="1"/>
  <c r="AQ73" i="1" s="1"/>
  <c r="AS73" i="1" s="1"/>
  <c r="AU73" i="1" s="1"/>
  <c r="AN73" i="1"/>
  <c r="AP73" i="1" s="1"/>
  <c r="AR73" i="1"/>
  <c r="S72" i="1"/>
  <c r="U72" i="1" s="1"/>
  <c r="AN72" i="1"/>
  <c r="AP72" i="1" s="1"/>
  <c r="AR72" i="1"/>
  <c r="S71" i="1"/>
  <c r="AQ71" i="1" s="1"/>
  <c r="AN71" i="1"/>
  <c r="AP71" i="1" s="1"/>
  <c r="AR71" i="1"/>
  <c r="S70" i="1"/>
  <c r="U70" i="1" s="1"/>
  <c r="AN70" i="1"/>
  <c r="AP70" i="1" s="1"/>
  <c r="AR70" i="1"/>
  <c r="S69" i="1"/>
  <c r="AQ69" i="1" s="1"/>
  <c r="AS69" i="1" s="1"/>
  <c r="AU69" i="1" s="1"/>
  <c r="AN69" i="1"/>
  <c r="AP69" i="1" s="1"/>
  <c r="AR69" i="1"/>
  <c r="S68" i="1"/>
  <c r="U68" i="1" s="1"/>
  <c r="AN68" i="1"/>
  <c r="AP68" i="1" s="1"/>
  <c r="AR68" i="1"/>
  <c r="S67" i="1"/>
  <c r="AQ67" i="1" s="1"/>
  <c r="AN67" i="1"/>
  <c r="AP67" i="1" s="1"/>
  <c r="AR67" i="1"/>
  <c r="S66" i="1"/>
  <c r="U66" i="1" s="1"/>
  <c r="AN66" i="1"/>
  <c r="AP66" i="1" s="1"/>
  <c r="AR66" i="1"/>
  <c r="S65" i="1"/>
  <c r="AQ65" i="1" s="1"/>
  <c r="AS65" i="1" s="1"/>
  <c r="AU65" i="1" s="1"/>
  <c r="AN65" i="1"/>
  <c r="AP65" i="1" s="1"/>
  <c r="AR65" i="1"/>
  <c r="S64" i="1"/>
  <c r="U64" i="1" s="1"/>
  <c r="AN64" i="1"/>
  <c r="AP64" i="1" s="1"/>
  <c r="AR64" i="1"/>
  <c r="S63" i="1"/>
  <c r="AQ63" i="1" s="1"/>
  <c r="AN63" i="1"/>
  <c r="AP63" i="1" s="1"/>
  <c r="AR63" i="1"/>
  <c r="S62" i="1"/>
  <c r="U62" i="1" s="1"/>
  <c r="AN62" i="1"/>
  <c r="AP62" i="1" s="1"/>
  <c r="AR62" i="1"/>
  <c r="S61" i="1"/>
  <c r="AQ61" i="1" s="1"/>
  <c r="AS61" i="1" s="1"/>
  <c r="AU61" i="1" s="1"/>
  <c r="AN61" i="1"/>
  <c r="AP61" i="1" s="1"/>
  <c r="AR61" i="1"/>
  <c r="S60" i="1"/>
  <c r="U60" i="1" s="1"/>
  <c r="AN60" i="1"/>
  <c r="AP60" i="1" s="1"/>
  <c r="AR60" i="1"/>
  <c r="S59" i="1"/>
  <c r="AQ59" i="1" s="1"/>
  <c r="AN59" i="1"/>
  <c r="AP59" i="1" s="1"/>
  <c r="AR59" i="1"/>
  <c r="S58" i="1"/>
  <c r="AN58" i="1"/>
  <c r="AP58" i="1" s="1"/>
  <c r="AR58" i="1"/>
  <c r="S57" i="1"/>
  <c r="U57" i="1" s="1"/>
  <c r="AN57" i="1"/>
  <c r="AR57" i="1"/>
  <c r="S56" i="1"/>
  <c r="U56" i="1" s="1"/>
  <c r="AN56" i="1"/>
  <c r="AP56" i="1" s="1"/>
  <c r="AR56" i="1"/>
  <c r="S55" i="1"/>
  <c r="U55" i="1" s="1"/>
  <c r="AN55" i="1"/>
  <c r="AR55" i="1"/>
  <c r="S54" i="1"/>
  <c r="AN54" i="1"/>
  <c r="AP54" i="1" s="1"/>
  <c r="AR54" i="1"/>
  <c r="U54" i="1"/>
  <c r="S52" i="1"/>
  <c r="AQ52" i="1" s="1"/>
  <c r="AS52" i="1" s="1"/>
  <c r="AU52" i="1" s="1"/>
  <c r="AN52" i="1"/>
  <c r="AP52" i="1" s="1"/>
  <c r="AR52" i="1"/>
  <c r="U52" i="1"/>
  <c r="S51" i="1"/>
  <c r="AN51" i="1"/>
  <c r="AP51" i="1" s="1"/>
  <c r="AR51" i="1"/>
  <c r="U51" i="1"/>
  <c r="S50" i="1"/>
  <c r="U50" i="1" s="1"/>
  <c r="AN50" i="1"/>
  <c r="AR50" i="1"/>
  <c r="AP50" i="1"/>
  <c r="S49" i="1"/>
  <c r="AN49" i="1"/>
  <c r="AP49" i="1" s="1"/>
  <c r="AR49" i="1"/>
  <c r="U49" i="1"/>
  <c r="S48" i="1"/>
  <c r="AN48" i="1"/>
  <c r="AR48" i="1"/>
  <c r="AP48" i="1"/>
  <c r="S47" i="1"/>
  <c r="AN47" i="1"/>
  <c r="AP47" i="1" s="1"/>
  <c r="AR47" i="1"/>
  <c r="U47" i="1"/>
  <c r="S46" i="1"/>
  <c r="U46" i="1" s="1"/>
  <c r="AN46" i="1"/>
  <c r="AR46" i="1"/>
  <c r="AP46" i="1"/>
  <c r="S45" i="1"/>
  <c r="U45" i="1" s="1"/>
  <c r="AN45" i="1"/>
  <c r="AQ45" i="1" s="1"/>
  <c r="AS45" i="1" s="1"/>
  <c r="AU45" i="1" s="1"/>
  <c r="AR45" i="1"/>
  <c r="S44" i="1"/>
  <c r="U44" i="1" s="1"/>
  <c r="AN44" i="1"/>
  <c r="AR44" i="1"/>
  <c r="S43" i="1"/>
  <c r="U43" i="1" s="1"/>
  <c r="AN43" i="1"/>
  <c r="AQ43" i="1" s="1"/>
  <c r="AS43" i="1" s="1"/>
  <c r="AU43" i="1" s="1"/>
  <c r="AR43" i="1"/>
  <c r="S42" i="1"/>
  <c r="U42" i="1" s="1"/>
  <c r="AN42" i="1"/>
  <c r="AR42" i="1"/>
  <c r="AR53" i="1"/>
  <c r="S53" i="1"/>
  <c r="AP53" i="1"/>
  <c r="S41" i="1"/>
  <c r="U41" i="1" s="1"/>
  <c r="AN41" i="1"/>
  <c r="AR41" i="1"/>
  <c r="AP41" i="1"/>
  <c r="S40" i="1"/>
  <c r="U40" i="1" s="1"/>
  <c r="AN40" i="1"/>
  <c r="AQ40" i="1" s="1"/>
  <c r="AS40" i="1" s="1"/>
  <c r="AU40" i="1" s="1"/>
  <c r="AR40" i="1"/>
  <c r="AP40" i="1"/>
  <c r="S39" i="1"/>
  <c r="U39" i="1" s="1"/>
  <c r="AN39" i="1"/>
  <c r="AR39" i="1"/>
  <c r="AP39" i="1"/>
  <c r="S38" i="1"/>
  <c r="U38" i="1" s="1"/>
  <c r="AN38" i="1"/>
  <c r="AP38" i="1" s="1"/>
  <c r="AR38" i="1"/>
  <c r="S37" i="1"/>
  <c r="U37" i="1" s="1"/>
  <c r="AN37" i="1"/>
  <c r="AR37" i="1"/>
  <c r="AP37" i="1"/>
  <c r="S36" i="1"/>
  <c r="U36" i="1" s="1"/>
  <c r="AN36" i="1"/>
  <c r="AR36" i="1"/>
  <c r="AP36" i="1"/>
  <c r="S35" i="1"/>
  <c r="U35" i="1" s="1"/>
  <c r="AN35" i="1"/>
  <c r="AR35" i="1"/>
  <c r="S34" i="1"/>
  <c r="U34" i="1" s="1"/>
  <c r="AN34" i="1"/>
  <c r="AP34" i="1" s="1"/>
  <c r="AR34" i="1"/>
  <c r="S33" i="1"/>
  <c r="U33" i="1" s="1"/>
  <c r="AN33" i="1"/>
  <c r="AP33" i="1" s="1"/>
  <c r="AR33" i="1"/>
  <c r="S32" i="1"/>
  <c r="U32" i="1" s="1"/>
  <c r="AN32" i="1"/>
  <c r="AR32" i="1"/>
  <c r="S29" i="1"/>
  <c r="U29" i="1" s="1"/>
  <c r="AN29" i="1"/>
  <c r="AP29" i="1" s="1"/>
  <c r="AR29" i="1"/>
  <c r="S27" i="1"/>
  <c r="U27" i="1" s="1"/>
  <c r="AN27" i="1"/>
  <c r="AP27" i="1" s="1"/>
  <c r="AR27" i="1"/>
  <c r="S26" i="1"/>
  <c r="U26" i="1" s="1"/>
  <c r="AN26" i="1"/>
  <c r="AR26" i="1"/>
  <c r="AP26" i="1"/>
  <c r="S25" i="1"/>
  <c r="U25" i="1" s="1"/>
  <c r="AN25" i="1"/>
  <c r="AR25" i="1"/>
  <c r="AP25" i="1"/>
  <c r="S31" i="1"/>
  <c r="U31" i="1" s="1"/>
  <c r="AN31" i="1"/>
  <c r="AR31" i="1"/>
  <c r="S30" i="1"/>
  <c r="U30" i="1" s="1"/>
  <c r="AR30" i="1"/>
  <c r="AP30" i="1"/>
  <c r="S23" i="1"/>
  <c r="U23" i="1" s="1"/>
  <c r="AN23" i="1"/>
  <c r="AP23" i="1" s="1"/>
  <c r="AR23" i="1"/>
  <c r="S28" i="1"/>
  <c r="U28" i="1" s="1"/>
  <c r="AN28" i="1"/>
  <c r="AP28" i="1" s="1"/>
  <c r="AQ28" i="1"/>
  <c r="AS28" i="1" s="1"/>
  <c r="AU28" i="1" s="1"/>
  <c r="AR28" i="1"/>
  <c r="S24" i="1"/>
  <c r="U24" i="1" s="1"/>
  <c r="AN24" i="1"/>
  <c r="AP24" i="1" s="1"/>
  <c r="AR24" i="1"/>
  <c r="S22" i="1"/>
  <c r="U22" i="1" s="1"/>
  <c r="AN22" i="1"/>
  <c r="AP22" i="1" s="1"/>
  <c r="AR22" i="1"/>
  <c r="S21" i="1"/>
  <c r="U21" i="1" s="1"/>
  <c r="AN21" i="1"/>
  <c r="AQ21" i="1" s="1"/>
  <c r="AS21" i="1" s="1"/>
  <c r="AU21" i="1" s="1"/>
  <c r="AR21" i="1"/>
  <c r="S20" i="1"/>
  <c r="U20" i="1" s="1"/>
  <c r="AN20" i="1"/>
  <c r="AP20" i="1" s="1"/>
  <c r="AR20" i="1"/>
  <c r="S19" i="1"/>
  <c r="U19" i="1" s="1"/>
  <c r="AN19" i="1"/>
  <c r="AP19" i="1" s="1"/>
  <c r="AQ19" i="1"/>
  <c r="AR19" i="1"/>
  <c r="S18" i="1"/>
  <c r="U18" i="1" s="1"/>
  <c r="AN18" i="1"/>
  <c r="AQ18" i="1" s="1"/>
  <c r="AS18" i="1" s="1"/>
  <c r="AU18" i="1" s="1"/>
  <c r="AR18" i="1"/>
  <c r="S16" i="1"/>
  <c r="U16" i="1" s="1"/>
  <c r="AN16" i="1"/>
  <c r="AP16" i="1" s="1"/>
  <c r="AR16" i="1"/>
  <c r="S17" i="1"/>
  <c r="U17" i="1" s="1"/>
  <c r="AN17" i="1"/>
  <c r="AP17" i="1" s="1"/>
  <c r="AQ17" i="1"/>
  <c r="AR17" i="1"/>
  <c r="S15" i="1"/>
  <c r="U15" i="1" s="1"/>
  <c r="AN15" i="1"/>
  <c r="AP15" i="1" s="1"/>
  <c r="AR15" i="1"/>
  <c r="S14" i="1"/>
  <c r="U14" i="1" s="1"/>
  <c r="AN14" i="1"/>
  <c r="AP14" i="1" s="1"/>
  <c r="AR14" i="1"/>
  <c r="S12" i="1"/>
  <c r="U12" i="1" s="1"/>
  <c r="AN12" i="1"/>
  <c r="AP12" i="1" s="1"/>
  <c r="AR12" i="1"/>
  <c r="S11" i="1"/>
  <c r="U11" i="1" s="1"/>
  <c r="AN11" i="1"/>
  <c r="AP11" i="1" s="1"/>
  <c r="AR11" i="1"/>
  <c r="S10" i="1"/>
  <c r="U10" i="1" s="1"/>
  <c r="AN10" i="1"/>
  <c r="AP10" i="1" s="1"/>
  <c r="AQ10" i="1"/>
  <c r="AR10" i="1"/>
  <c r="S13" i="1"/>
  <c r="U13" i="1" s="1"/>
  <c r="AN13" i="1"/>
  <c r="AP13" i="1" s="1"/>
  <c r="AR13" i="1"/>
  <c r="S9" i="1"/>
  <c r="U9" i="1" s="1"/>
  <c r="AN9" i="1"/>
  <c r="AP9" i="1" s="1"/>
  <c r="AQ9" i="1"/>
  <c r="AR9" i="1"/>
  <c r="S8" i="1"/>
  <c r="U8" i="1" s="1"/>
  <c r="AN8" i="1"/>
  <c r="AP8" i="1" s="1"/>
  <c r="AR8" i="1"/>
  <c r="S7" i="1"/>
  <c r="U7" i="1" s="1"/>
  <c r="AN7" i="1"/>
  <c r="AP7" i="1" s="1"/>
  <c r="AQ7" i="1"/>
  <c r="AR7" i="1"/>
  <c r="S6" i="1"/>
  <c r="U6" i="1" s="1"/>
  <c r="AN6" i="1"/>
  <c r="AP6" i="1" s="1"/>
  <c r="AR6" i="1"/>
  <c r="S5" i="1"/>
  <c r="U5" i="1" s="1"/>
  <c r="AP5" i="1"/>
  <c r="AQ5" i="1"/>
  <c r="AR5" i="1"/>
  <c r="S4" i="1"/>
  <c r="U4" i="1" s="1"/>
  <c r="AN4" i="1"/>
  <c r="AP4" i="1" s="1"/>
  <c r="AR4" i="1"/>
  <c r="AQ44" i="1" l="1"/>
  <c r="AS44" i="1" s="1"/>
  <c r="AU44" i="1" s="1"/>
  <c r="AQ48" i="1"/>
  <c r="AS48" i="1" s="1"/>
  <c r="AU48" i="1" s="1"/>
  <c r="AQ55" i="1"/>
  <c r="AS55" i="1" s="1"/>
  <c r="AU55" i="1" s="1"/>
  <c r="AQ57" i="1"/>
  <c r="AS57" i="1" s="1"/>
  <c r="AU57" i="1" s="1"/>
  <c r="AS79" i="1"/>
  <c r="AU79" i="1" s="1"/>
  <c r="AQ92" i="1"/>
  <c r="AS92" i="1" s="1"/>
  <c r="AU92" i="1" s="1"/>
  <c r="AQ93" i="1"/>
  <c r="AS93" i="1" s="1"/>
  <c r="AU93" i="1" s="1"/>
  <c r="AQ31" i="1"/>
  <c r="AS31" i="1" s="1"/>
  <c r="AU31" i="1" s="1"/>
  <c r="AQ27" i="1"/>
  <c r="AS27" i="1" s="1"/>
  <c r="AU27" i="1" s="1"/>
  <c r="AQ32" i="1"/>
  <c r="AS32" i="1" s="1"/>
  <c r="AU32" i="1" s="1"/>
  <c r="AQ33" i="1"/>
  <c r="AS33" i="1" s="1"/>
  <c r="AU33" i="1" s="1"/>
  <c r="AQ35" i="1"/>
  <c r="AS35" i="1" s="1"/>
  <c r="AU35" i="1" s="1"/>
  <c r="AQ38" i="1"/>
  <c r="AS38" i="1" s="1"/>
  <c r="AU38" i="1" s="1"/>
  <c r="AQ42" i="1"/>
  <c r="AS42" i="1" s="1"/>
  <c r="AU42" i="1" s="1"/>
  <c r="AQ76" i="1"/>
  <c r="AS76" i="1" s="1"/>
  <c r="AU76" i="1" s="1"/>
  <c r="U78" i="1"/>
  <c r="U79" i="1"/>
  <c r="AQ41" i="1"/>
  <c r="AS41" i="1" s="1"/>
  <c r="AU41" i="1" s="1"/>
  <c r="AQ50" i="1"/>
  <c r="AS50" i="1" s="1"/>
  <c r="AU50" i="1" s="1"/>
  <c r="AS59" i="1"/>
  <c r="AU59" i="1" s="1"/>
  <c r="AS63" i="1"/>
  <c r="AU63" i="1" s="1"/>
  <c r="AS67" i="1"/>
  <c r="AU67" i="1" s="1"/>
  <c r="AS71" i="1"/>
  <c r="AU71" i="1" s="1"/>
  <c r="AS75" i="1"/>
  <c r="AU75" i="1" s="1"/>
  <c r="AS10" i="1"/>
  <c r="AU10" i="1" s="1"/>
  <c r="AS17" i="1"/>
  <c r="AU17" i="1" s="1"/>
  <c r="AP18" i="1"/>
  <c r="AQ4" i="1"/>
  <c r="AS4" i="1" s="1"/>
  <c r="AU4" i="1" s="1"/>
  <c r="AQ6" i="1"/>
  <c r="AS6" i="1" s="1"/>
  <c r="AU6" i="1" s="1"/>
  <c r="AQ8" i="1"/>
  <c r="AS8" i="1" s="1"/>
  <c r="AU8" i="1" s="1"/>
  <c r="AQ13" i="1"/>
  <c r="AS13" i="1" s="1"/>
  <c r="AU13" i="1" s="1"/>
  <c r="AQ11" i="1"/>
  <c r="AS11" i="1" s="1"/>
  <c r="AU11" i="1" s="1"/>
  <c r="AQ12" i="1"/>
  <c r="AS12" i="1" s="1"/>
  <c r="AU12" i="1" s="1"/>
  <c r="AQ16" i="1"/>
  <c r="AS16" i="1" s="1"/>
  <c r="AU16" i="1" s="1"/>
  <c r="AP21" i="1"/>
  <c r="AQ22" i="1"/>
  <c r="AS22" i="1" s="1"/>
  <c r="AU22" i="1" s="1"/>
  <c r="AQ23" i="1"/>
  <c r="AS23" i="1" s="1"/>
  <c r="AU23" i="1" s="1"/>
  <c r="AP31" i="1"/>
  <c r="AQ25" i="1"/>
  <c r="AS25" i="1" s="1"/>
  <c r="AU25" i="1" s="1"/>
  <c r="AQ29" i="1"/>
  <c r="AS29" i="1" s="1"/>
  <c r="AU29" i="1" s="1"/>
  <c r="AP35" i="1"/>
  <c r="AQ36" i="1"/>
  <c r="AS36" i="1" s="1"/>
  <c r="AU36" i="1" s="1"/>
  <c r="AQ39" i="1"/>
  <c r="AS39" i="1" s="1"/>
  <c r="AU39" i="1" s="1"/>
  <c r="AQ46" i="1"/>
  <c r="AS46" i="1" s="1"/>
  <c r="AU46" i="1" s="1"/>
  <c r="U48" i="1"/>
  <c r="AP55" i="1"/>
  <c r="AQ56" i="1"/>
  <c r="AS56" i="1" s="1"/>
  <c r="AU56" i="1" s="1"/>
  <c r="AP57" i="1"/>
  <c r="U76" i="1"/>
  <c r="AS78" i="1"/>
  <c r="AU78" i="1" s="1"/>
  <c r="AP80" i="1"/>
  <c r="AQ88" i="1"/>
  <c r="AS88" i="1" s="1"/>
  <c r="AU88" i="1" s="1"/>
  <c r="AQ89" i="1"/>
  <c r="AS89" i="1" s="1"/>
  <c r="AU89" i="1" s="1"/>
  <c r="AP96" i="1"/>
  <c r="AQ144" i="1"/>
  <c r="AS144" i="1" s="1"/>
  <c r="AU144" i="1" s="1"/>
  <c r="AS5" i="1"/>
  <c r="AU5" i="1" s="1"/>
  <c r="AS9" i="1"/>
  <c r="AU9" i="1" s="1"/>
  <c r="AS19" i="1"/>
  <c r="AU19" i="1" s="1"/>
  <c r="AP32" i="1"/>
  <c r="AQ14" i="1"/>
  <c r="AS14" i="1" s="1"/>
  <c r="AU14" i="1" s="1"/>
  <c r="AQ15" i="1"/>
  <c r="AS15" i="1" s="1"/>
  <c r="AU15" i="1" s="1"/>
  <c r="AQ20" i="1"/>
  <c r="AS20" i="1" s="1"/>
  <c r="AU20" i="1" s="1"/>
  <c r="AQ24" i="1"/>
  <c r="AS24" i="1" s="1"/>
  <c r="AU24" i="1" s="1"/>
  <c r="AQ26" i="1"/>
  <c r="AS26" i="1" s="1"/>
  <c r="AU26" i="1" s="1"/>
  <c r="AQ34" i="1"/>
  <c r="AS34" i="1" s="1"/>
  <c r="AU34" i="1" s="1"/>
  <c r="AQ37" i="1"/>
  <c r="AS37" i="1" s="1"/>
  <c r="AU37" i="1" s="1"/>
  <c r="AP42" i="1"/>
  <c r="AP43" i="1"/>
  <c r="AP44" i="1"/>
  <c r="AP45" i="1"/>
  <c r="AQ51" i="1"/>
  <c r="AS51" i="1" s="1"/>
  <c r="AU51" i="1" s="1"/>
  <c r="AQ54" i="1"/>
  <c r="AS54" i="1" s="1"/>
  <c r="AU54" i="1" s="1"/>
  <c r="AQ84" i="1"/>
  <c r="AS84" i="1" s="1"/>
  <c r="AU84" i="1" s="1"/>
  <c r="AQ85" i="1"/>
  <c r="AS85" i="1" s="1"/>
  <c r="AU85" i="1" s="1"/>
  <c r="AQ100" i="1"/>
  <c r="AS100" i="1" s="1"/>
  <c r="AU100" i="1" s="1"/>
  <c r="AQ101" i="1"/>
  <c r="AS101" i="1" s="1"/>
  <c r="AU101" i="1" s="1"/>
  <c r="AS143" i="1"/>
  <c r="AU143" i="1" s="1"/>
  <c r="AQ30" i="1"/>
  <c r="AS30" i="1" s="1"/>
  <c r="AU30" i="1" s="1"/>
  <c r="AQ47" i="1"/>
  <c r="AS47" i="1" s="1"/>
  <c r="AU47" i="1" s="1"/>
  <c r="AQ49" i="1"/>
  <c r="AS49" i="1" s="1"/>
  <c r="AU49" i="1" s="1"/>
  <c r="AQ83" i="1"/>
  <c r="AS83" i="1" s="1"/>
  <c r="AU83" i="1" s="1"/>
  <c r="AQ97" i="1"/>
  <c r="AS97" i="1" s="1"/>
  <c r="AU97" i="1" s="1"/>
  <c r="AQ140" i="1"/>
  <c r="AS140" i="1" s="1"/>
  <c r="AU140" i="1" s="1"/>
  <c r="AQ142" i="1"/>
  <c r="AS142" i="1" s="1"/>
  <c r="AU142" i="1" s="1"/>
  <c r="AQ145" i="1"/>
  <c r="AS145" i="1" s="1"/>
  <c r="AU145" i="1" s="1"/>
  <c r="AS7" i="1"/>
  <c r="AU7" i="1" s="1"/>
  <c r="AQ136" i="1"/>
  <c r="AS136" i="1" s="1"/>
  <c r="AU136" i="1" s="1"/>
  <c r="AS146" i="1"/>
  <c r="AU146" i="1" s="1"/>
  <c r="AQ103" i="1"/>
  <c r="AS103" i="1" s="1"/>
  <c r="AU103" i="1" s="1"/>
  <c r="U103" i="1"/>
  <c r="AQ111" i="1"/>
  <c r="AS111" i="1" s="1"/>
  <c r="AU111" i="1" s="1"/>
  <c r="U111" i="1"/>
  <c r="AQ119" i="1"/>
  <c r="AS119" i="1" s="1"/>
  <c r="AU119" i="1" s="1"/>
  <c r="U119" i="1"/>
  <c r="AQ102" i="1"/>
  <c r="AS102" i="1" s="1"/>
  <c r="AU102" i="1" s="1"/>
  <c r="U102" i="1"/>
  <c r="AQ110" i="1"/>
  <c r="AS110" i="1" s="1"/>
  <c r="AU110" i="1" s="1"/>
  <c r="U110" i="1"/>
  <c r="AQ118" i="1"/>
  <c r="AS118" i="1" s="1"/>
  <c r="AU118" i="1" s="1"/>
  <c r="U118" i="1"/>
  <c r="AQ107" i="1"/>
  <c r="AS107" i="1" s="1"/>
  <c r="AU107" i="1" s="1"/>
  <c r="U107" i="1"/>
  <c r="AQ115" i="1"/>
  <c r="AS115" i="1" s="1"/>
  <c r="AU115" i="1" s="1"/>
  <c r="U115" i="1"/>
  <c r="AQ53" i="1"/>
  <c r="AS53" i="1" s="1"/>
  <c r="AU53" i="1" s="1"/>
  <c r="U53" i="1"/>
  <c r="AQ106" i="1"/>
  <c r="AS106" i="1" s="1"/>
  <c r="AU106" i="1" s="1"/>
  <c r="U106" i="1"/>
  <c r="AQ114" i="1"/>
  <c r="AS114" i="1" s="1"/>
  <c r="AU114" i="1" s="1"/>
  <c r="U114" i="1"/>
  <c r="AQ122" i="1"/>
  <c r="AS122" i="1" s="1"/>
  <c r="AU122" i="1" s="1"/>
  <c r="U122" i="1"/>
  <c r="AQ62" i="1"/>
  <c r="AS62" i="1" s="1"/>
  <c r="AU62" i="1" s="1"/>
  <c r="AQ66" i="1"/>
  <c r="AS66" i="1" s="1"/>
  <c r="AU66" i="1" s="1"/>
  <c r="AQ70" i="1"/>
  <c r="AS70" i="1" s="1"/>
  <c r="AU70" i="1" s="1"/>
  <c r="AQ74" i="1"/>
  <c r="AS74" i="1" s="1"/>
  <c r="AU74" i="1" s="1"/>
  <c r="U77" i="1"/>
  <c r="U59" i="1"/>
  <c r="U61" i="1"/>
  <c r="U63" i="1"/>
  <c r="U65" i="1"/>
  <c r="U67" i="1"/>
  <c r="U69" i="1"/>
  <c r="U71" i="1"/>
  <c r="U73" i="1"/>
  <c r="U75" i="1"/>
  <c r="AQ139" i="1"/>
  <c r="AS139" i="1" s="1"/>
  <c r="AU139" i="1" s="1"/>
  <c r="U139" i="1"/>
  <c r="AQ58" i="1"/>
  <c r="AS58" i="1" s="1"/>
  <c r="AU58" i="1" s="1"/>
  <c r="AQ60" i="1"/>
  <c r="AS60" i="1" s="1"/>
  <c r="AU60" i="1" s="1"/>
  <c r="AQ64" i="1"/>
  <c r="AS64" i="1" s="1"/>
  <c r="AU64" i="1" s="1"/>
  <c r="AQ68" i="1"/>
  <c r="AS68" i="1" s="1"/>
  <c r="AU68" i="1" s="1"/>
  <c r="AQ72" i="1"/>
  <c r="AS72" i="1" s="1"/>
  <c r="AU72" i="1" s="1"/>
  <c r="AQ130" i="1"/>
  <c r="AS130" i="1" s="1"/>
  <c r="AU130" i="1" s="1"/>
  <c r="U130" i="1"/>
  <c r="U58" i="1"/>
  <c r="U81" i="1"/>
  <c r="AQ81" i="1"/>
  <c r="AS81" i="1" s="1"/>
  <c r="AU81" i="1" s="1"/>
  <c r="U82" i="1"/>
  <c r="AQ82" i="1"/>
  <c r="AS82" i="1" s="1"/>
  <c r="AU82" i="1" s="1"/>
  <c r="U86" i="1"/>
  <c r="AQ86" i="1"/>
  <c r="AS86" i="1" s="1"/>
  <c r="AU86" i="1" s="1"/>
  <c r="U87" i="1"/>
  <c r="AQ87" i="1"/>
  <c r="AS87" i="1" s="1"/>
  <c r="AU87" i="1" s="1"/>
  <c r="U90" i="1"/>
  <c r="AQ90" i="1"/>
  <c r="AS90" i="1" s="1"/>
  <c r="AU90" i="1" s="1"/>
  <c r="U91" i="1"/>
  <c r="AQ91" i="1"/>
  <c r="AS91" i="1" s="1"/>
  <c r="AU91" i="1" s="1"/>
  <c r="U94" i="1"/>
  <c r="AQ94" i="1"/>
  <c r="AS94" i="1" s="1"/>
  <c r="AU94" i="1" s="1"/>
  <c r="U95" i="1"/>
  <c r="AQ95" i="1"/>
  <c r="AS95" i="1" s="1"/>
  <c r="AU95" i="1" s="1"/>
  <c r="U98" i="1"/>
  <c r="AQ98" i="1"/>
  <c r="AS98" i="1" s="1"/>
  <c r="AU98" i="1" s="1"/>
  <c r="U99" i="1"/>
  <c r="AQ99" i="1"/>
  <c r="AS99" i="1" s="1"/>
  <c r="AU99" i="1" s="1"/>
  <c r="AQ126" i="1"/>
  <c r="AS126" i="1" s="1"/>
  <c r="AU126" i="1" s="1"/>
  <c r="U126" i="1"/>
  <c r="AQ134" i="1"/>
  <c r="AS134" i="1" s="1"/>
  <c r="AU134" i="1" s="1"/>
  <c r="U134" i="1"/>
  <c r="AQ138" i="1"/>
  <c r="AS138" i="1" s="1"/>
  <c r="AU138" i="1" s="1"/>
  <c r="U138" i="1"/>
  <c r="AQ105" i="1"/>
  <c r="AS105" i="1" s="1"/>
  <c r="AU105" i="1" s="1"/>
  <c r="U105" i="1"/>
  <c r="AQ109" i="1"/>
  <c r="AS109" i="1" s="1"/>
  <c r="AU109" i="1" s="1"/>
  <c r="U109" i="1"/>
  <c r="AQ113" i="1"/>
  <c r="AS113" i="1" s="1"/>
  <c r="AU113" i="1" s="1"/>
  <c r="U113" i="1"/>
  <c r="AQ117" i="1"/>
  <c r="AS117" i="1" s="1"/>
  <c r="AU117" i="1" s="1"/>
  <c r="U117" i="1"/>
  <c r="AQ121" i="1"/>
  <c r="AS121" i="1" s="1"/>
  <c r="AU121" i="1" s="1"/>
  <c r="U121" i="1"/>
  <c r="AQ125" i="1"/>
  <c r="AS125" i="1" s="1"/>
  <c r="AU125" i="1" s="1"/>
  <c r="U125" i="1"/>
  <c r="AQ129" i="1"/>
  <c r="AS129" i="1" s="1"/>
  <c r="AU129" i="1" s="1"/>
  <c r="U129" i="1"/>
  <c r="AQ133" i="1"/>
  <c r="AS133" i="1" s="1"/>
  <c r="AU133" i="1" s="1"/>
  <c r="U133" i="1"/>
  <c r="AQ123" i="1"/>
  <c r="AS123" i="1" s="1"/>
  <c r="AU123" i="1" s="1"/>
  <c r="U123" i="1"/>
  <c r="AQ127" i="1"/>
  <c r="AS127" i="1" s="1"/>
  <c r="AU127" i="1" s="1"/>
  <c r="U127" i="1"/>
  <c r="AQ131" i="1"/>
  <c r="AS131" i="1" s="1"/>
  <c r="AU131" i="1" s="1"/>
  <c r="U131" i="1"/>
  <c r="AQ135" i="1"/>
  <c r="AS135" i="1" s="1"/>
  <c r="AU135" i="1" s="1"/>
  <c r="U135" i="1"/>
  <c r="AQ104" i="1"/>
  <c r="AS104" i="1" s="1"/>
  <c r="AU104" i="1" s="1"/>
  <c r="U104" i="1"/>
  <c r="AQ108" i="1"/>
  <c r="AS108" i="1" s="1"/>
  <c r="AU108" i="1" s="1"/>
  <c r="U108" i="1"/>
  <c r="AQ112" i="1"/>
  <c r="AS112" i="1" s="1"/>
  <c r="AU112" i="1" s="1"/>
  <c r="U112" i="1"/>
  <c r="AQ116" i="1"/>
  <c r="AS116" i="1" s="1"/>
  <c r="AU116" i="1" s="1"/>
  <c r="U116" i="1"/>
  <c r="AQ120" i="1"/>
  <c r="AS120" i="1" s="1"/>
  <c r="AU120" i="1" s="1"/>
  <c r="U120" i="1"/>
  <c r="AQ124" i="1"/>
  <c r="AS124" i="1" s="1"/>
  <c r="AU124" i="1" s="1"/>
  <c r="U124" i="1"/>
  <c r="AQ128" i="1"/>
  <c r="AS128" i="1" s="1"/>
  <c r="AU128" i="1" s="1"/>
  <c r="U128" i="1"/>
  <c r="AQ132" i="1"/>
  <c r="AS132" i="1" s="1"/>
  <c r="AU132" i="1" s="1"/>
  <c r="U132" i="1"/>
  <c r="AQ137" i="1"/>
  <c r="AS137" i="1" s="1"/>
  <c r="AU137" i="1" s="1"/>
  <c r="U137" i="1"/>
  <c r="U140" i="1"/>
  <c r="U141" i="1"/>
  <c r="U136" i="1"/>
  <c r="U142" i="1"/>
  <c r="U143" i="1"/>
  <c r="U144" i="1"/>
  <c r="U146" i="1"/>
  <c r="U145" i="1"/>
</calcChain>
</file>

<file path=xl/sharedStrings.xml><?xml version="1.0" encoding="utf-8"?>
<sst xmlns="http://schemas.openxmlformats.org/spreadsheetml/2006/main" count="2430" uniqueCount="380">
  <si>
    <t>2014-2015学年第一学期班级成绩汇总表</t>
  </si>
  <si>
    <t>2014-2015学年第二学期班级成绩汇总表</t>
  </si>
  <si>
    <t>序号</t>
  </si>
  <si>
    <t>学号</t>
  </si>
  <si>
    <t>姓名</t>
  </si>
  <si>
    <t>高等数学Ⅰ(一)/必修课/4.5</t>
  </si>
  <si>
    <t>道路勘测设计课程设计/实践课/
1</t>
  </si>
  <si>
    <t>土木工程施工/选修课/3</t>
  </si>
  <si>
    <t>混凝土结构设计原理(双语I)/必修课/4</t>
  </si>
  <si>
    <t>道路勘测设计/必修课/3</t>
  </si>
  <si>
    <t>土木工程材料/必修课/3</t>
  </si>
  <si>
    <t>结构力学(一)/必修课/4.5</t>
  </si>
  <si>
    <t>水力学与桥涵水文/必修课/3</t>
  </si>
  <si>
    <t>*普通化学/选修课/2.5</t>
  </si>
  <si>
    <t>地下工程/选修课/2</t>
  </si>
  <si>
    <t>工程经济学/选修课/2.5</t>
  </si>
  <si>
    <t>土质土力学/必修课/2</t>
  </si>
  <si>
    <t>混凝土结构课程设计/实践课/1</t>
  </si>
  <si>
    <t>线性代数/必修课/2.5</t>
  </si>
  <si>
    <t>钢结构设计原理/选修课/3</t>
  </si>
  <si>
    <t xml:space="preserve">加权成绩1
</t>
  </si>
  <si>
    <t>学分1</t>
  </si>
  <si>
    <t xml:space="preserve">综合成绩1
</t>
  </si>
  <si>
    <t>城市道路与交通工程课程设计/实践课/1</t>
  </si>
  <si>
    <t>桥梁工程(一)/必修课/4</t>
  </si>
  <si>
    <t>C程序设计/必修课/4</t>
  </si>
  <si>
    <t>结构力学(二)/必修课/2.5</t>
  </si>
  <si>
    <t>路基路面课程设计/实践课/1</t>
  </si>
  <si>
    <t>道路与桥梁工程CAD/选修课/4.5</t>
  </si>
  <si>
    <t>音乐鉴赏/拓展选修课/2</t>
  </si>
  <si>
    <t>城市道路与交通工程/必修课/3</t>
  </si>
  <si>
    <t>工程项目管理/选修课/2</t>
  </si>
  <si>
    <t>桥梁监测与健康诊断/选修课/2</t>
  </si>
  <si>
    <t>专业实习/实践课/2</t>
  </si>
  <si>
    <t>桥梁抗震/选修课/2</t>
  </si>
  <si>
    <t>道路试验与检测技术/选修课/2</t>
  </si>
  <si>
    <t>路基路面工程/必修课/3</t>
  </si>
  <si>
    <t>桥梁基础工程/选修课/2</t>
  </si>
  <si>
    <t>加权成绩2</t>
  </si>
  <si>
    <t>学分2</t>
  </si>
  <si>
    <t>综合成绩2</t>
  </si>
  <si>
    <t>总加权成绩</t>
  </si>
  <si>
    <t>总学分</t>
  </si>
  <si>
    <t>总综合成绩</t>
  </si>
  <si>
    <t>六级加分</t>
  </si>
  <si>
    <t>最终成绩</t>
  </si>
  <si>
    <t>120905131</t>
  </si>
  <si>
    <t>王欣</t>
  </si>
  <si>
    <t/>
  </si>
  <si>
    <t>85</t>
  </si>
  <si>
    <t>95</t>
  </si>
  <si>
    <t>75</t>
  </si>
  <si>
    <t>120905202</t>
  </si>
  <si>
    <t>陈壮壮</t>
  </si>
  <si>
    <t>120905240</t>
  </si>
  <si>
    <t>张通</t>
  </si>
  <si>
    <t>120905201</t>
  </si>
  <si>
    <t>曹广飞</t>
  </si>
  <si>
    <t>120905122</t>
  </si>
  <si>
    <t>苗军飞</t>
  </si>
  <si>
    <t>120905115</t>
  </si>
  <si>
    <t>李亚楠</t>
  </si>
  <si>
    <t>110905137</t>
  </si>
  <si>
    <t>杨晓光</t>
  </si>
  <si>
    <t>120905306</t>
  </si>
  <si>
    <t>郭龙龙</t>
  </si>
  <si>
    <t>120905222</t>
  </si>
  <si>
    <t>南予川</t>
  </si>
  <si>
    <t>120905243</t>
  </si>
  <si>
    <t>周文鹏</t>
  </si>
  <si>
    <t>120905244</t>
  </si>
  <si>
    <t>邹博文</t>
  </si>
  <si>
    <t>120905132</t>
  </si>
  <si>
    <t>魏乐毅</t>
  </si>
  <si>
    <t>120905207</t>
  </si>
  <si>
    <t>郭晓婧</t>
  </si>
  <si>
    <t>120905337</t>
  </si>
  <si>
    <t>袁少杰</t>
  </si>
  <si>
    <t>120905101</t>
  </si>
  <si>
    <t>蔡春杰</t>
  </si>
  <si>
    <t>120905338</t>
  </si>
  <si>
    <t>张海彬</t>
  </si>
  <si>
    <t>120905305</t>
  </si>
  <si>
    <t>冯林杰</t>
  </si>
  <si>
    <t>120905206</t>
  </si>
  <si>
    <t>苟强</t>
  </si>
  <si>
    <t>120905303</t>
  </si>
  <si>
    <t>邓华佳</t>
  </si>
  <si>
    <t>56</t>
  </si>
  <si>
    <t>120905344</t>
  </si>
  <si>
    <t>左闪</t>
  </si>
  <si>
    <t>121106117</t>
  </si>
  <si>
    <t>刘新源</t>
  </si>
  <si>
    <t>120905139</t>
  </si>
  <si>
    <t>张慧彬</t>
  </si>
  <si>
    <t>120905118</t>
  </si>
  <si>
    <t>刘国洋</t>
  </si>
  <si>
    <t>0</t>
  </si>
  <si>
    <t>120905340</t>
  </si>
  <si>
    <t>张伟</t>
  </si>
  <si>
    <t>55</t>
  </si>
  <si>
    <t>54</t>
  </si>
  <si>
    <t>120905236</t>
  </si>
  <si>
    <t>杨阳</t>
  </si>
  <si>
    <t>120905225</t>
  </si>
  <si>
    <t>申明博</t>
  </si>
  <si>
    <t>120905234</t>
  </si>
  <si>
    <t>徐金山</t>
  </si>
  <si>
    <t>120905327</t>
  </si>
  <si>
    <t>陶晨晨</t>
  </si>
  <si>
    <t>120905333</t>
  </si>
  <si>
    <t>吴彰钰</t>
  </si>
  <si>
    <t>65</t>
  </si>
  <si>
    <t>120905313</t>
  </si>
  <si>
    <t>李梅</t>
  </si>
  <si>
    <t>53</t>
  </si>
  <si>
    <t>120905211</t>
  </si>
  <si>
    <t>金郑星</t>
  </si>
  <si>
    <t>120905324</t>
  </si>
  <si>
    <t>秦楠</t>
  </si>
  <si>
    <t>120905325</t>
  </si>
  <si>
    <t>沈翔宇</t>
  </si>
  <si>
    <t>22</t>
  </si>
  <si>
    <t>120905107</t>
  </si>
  <si>
    <t>郭双福</t>
  </si>
  <si>
    <t>51</t>
  </si>
  <si>
    <t>120905213</t>
  </si>
  <si>
    <t>李凯</t>
  </si>
  <si>
    <t>120905133</t>
  </si>
  <si>
    <t>吴杰</t>
  </si>
  <si>
    <t>120905221</t>
  </si>
  <si>
    <t>罗晗</t>
  </si>
  <si>
    <t>120905134</t>
  </si>
  <si>
    <t>修文君</t>
  </si>
  <si>
    <t>44</t>
  </si>
  <si>
    <t>121106102</t>
  </si>
  <si>
    <t>白玉阳</t>
  </si>
  <si>
    <t>120905339</t>
  </si>
  <si>
    <t>张晴晴</t>
  </si>
  <si>
    <t>57</t>
  </si>
  <si>
    <t>120905138</t>
  </si>
  <si>
    <t>岳青青</t>
  </si>
  <si>
    <t>120905210</t>
  </si>
  <si>
    <t>贾万超</t>
  </si>
  <si>
    <t>120905308</t>
  </si>
  <si>
    <t>洪胜杰</t>
  </si>
  <si>
    <t>120905245</t>
  </si>
  <si>
    <t>马栋</t>
  </si>
  <si>
    <t>120905322</t>
  </si>
  <si>
    <t>宁聪聪</t>
  </si>
  <si>
    <t>121308340</t>
  </si>
  <si>
    <t>朱鸿飞</t>
  </si>
  <si>
    <t>42</t>
  </si>
  <si>
    <t>120905106</t>
  </si>
  <si>
    <t>高涵</t>
  </si>
  <si>
    <t>120905314</t>
  </si>
  <si>
    <t>李旭东</t>
  </si>
  <si>
    <t>120905109</t>
  </si>
  <si>
    <t>胡冰冰</t>
  </si>
  <si>
    <t>120905145</t>
  </si>
  <si>
    <t>闫肃</t>
  </si>
  <si>
    <t>120905321</t>
  </si>
  <si>
    <t>马壮</t>
  </si>
  <si>
    <t>32</t>
  </si>
  <si>
    <t>59</t>
  </si>
  <si>
    <t>120905226</t>
  </si>
  <si>
    <t>宋亮宜</t>
  </si>
  <si>
    <t>120905323</t>
  </si>
  <si>
    <t>朴飞</t>
  </si>
  <si>
    <t>49</t>
  </si>
  <si>
    <t>120905334</t>
  </si>
  <si>
    <t>徐树威</t>
  </si>
  <si>
    <t>36</t>
  </si>
  <si>
    <t>52</t>
  </si>
  <si>
    <t>120905341</t>
  </si>
  <si>
    <t>赵东月</t>
  </si>
  <si>
    <t>120905336</t>
  </si>
  <si>
    <t>杨意辉</t>
  </si>
  <si>
    <t>28</t>
  </si>
  <si>
    <t>120905142</t>
  </si>
  <si>
    <t>赵国英</t>
  </si>
  <si>
    <t>120905223</t>
  </si>
  <si>
    <t>裴福星</t>
  </si>
  <si>
    <t>120905231</t>
  </si>
  <si>
    <t>王亚洲</t>
  </si>
  <si>
    <t>46</t>
  </si>
  <si>
    <t>50</t>
  </si>
  <si>
    <t>120905304</t>
  </si>
  <si>
    <t>董浩</t>
  </si>
  <si>
    <t>41</t>
  </si>
  <si>
    <t>120905216</t>
  </si>
  <si>
    <t>栗朋飞</t>
  </si>
  <si>
    <t>120905232</t>
  </si>
  <si>
    <t>魏欣</t>
  </si>
  <si>
    <t>45</t>
  </si>
  <si>
    <t>120905129</t>
  </si>
  <si>
    <t>王春林</t>
  </si>
  <si>
    <t>120905218</t>
  </si>
  <si>
    <t>刘鹏</t>
  </si>
  <si>
    <t>120905343</t>
  </si>
  <si>
    <t>周一帆</t>
  </si>
  <si>
    <t>47</t>
  </si>
  <si>
    <t>120905317</t>
  </si>
  <si>
    <t>刘畅</t>
  </si>
  <si>
    <t>120905209</t>
  </si>
  <si>
    <t>胡鑫涛</t>
  </si>
  <si>
    <t>120905319</t>
  </si>
  <si>
    <t>娄英男</t>
  </si>
  <si>
    <t>120505339</t>
  </si>
  <si>
    <t>赵亮</t>
  </si>
  <si>
    <t>43</t>
  </si>
  <si>
    <t>120905315</t>
  </si>
  <si>
    <t>李永胜</t>
  </si>
  <si>
    <t>121107111</t>
  </si>
  <si>
    <t>蒋茜</t>
  </si>
  <si>
    <t>120909336</t>
  </si>
  <si>
    <t>叶永帅</t>
  </si>
  <si>
    <t>120905302</t>
  </si>
  <si>
    <t>程龙</t>
  </si>
  <si>
    <t>120905326</t>
  </si>
  <si>
    <t>苏培培</t>
  </si>
  <si>
    <t>120905104</t>
  </si>
  <si>
    <t>丁世忠</t>
  </si>
  <si>
    <t>120905217</t>
  </si>
  <si>
    <t>刘灿</t>
  </si>
  <si>
    <t>58</t>
  </si>
  <si>
    <t>120905212</t>
  </si>
  <si>
    <t>李多一</t>
  </si>
  <si>
    <t>39</t>
  </si>
  <si>
    <t>120409127</t>
  </si>
  <si>
    <t>田昊</t>
  </si>
  <si>
    <t>121308337</t>
  </si>
  <si>
    <t>张鹏飞</t>
  </si>
  <si>
    <t>48</t>
  </si>
  <si>
    <t>120905214</t>
  </si>
  <si>
    <t>李伟</t>
  </si>
  <si>
    <t>120905320</t>
  </si>
  <si>
    <t>吕铭</t>
  </si>
  <si>
    <t>120905140</t>
  </si>
  <si>
    <t>张世籴</t>
  </si>
  <si>
    <t>120905203</t>
  </si>
  <si>
    <t>邓昌航</t>
  </si>
  <si>
    <t>120905237</t>
  </si>
  <si>
    <t>姚勇</t>
  </si>
  <si>
    <t>120905227</t>
  </si>
  <si>
    <t>汤玉双</t>
  </si>
  <si>
    <t>40</t>
  </si>
  <si>
    <t>120905204</t>
  </si>
  <si>
    <t>丁熙昊</t>
  </si>
  <si>
    <t>120905316</t>
  </si>
  <si>
    <t>梁峰玄</t>
  </si>
  <si>
    <t>30</t>
  </si>
  <si>
    <t>120905310</t>
  </si>
  <si>
    <t>蒋彬</t>
  </si>
  <si>
    <t>120905330</t>
  </si>
  <si>
    <t>王柯</t>
  </si>
  <si>
    <t>120905332</t>
  </si>
  <si>
    <t>吴红波</t>
  </si>
  <si>
    <t>120905312</t>
  </si>
  <si>
    <t>李飞虎</t>
  </si>
  <si>
    <t>120905342</t>
  </si>
  <si>
    <t>周红照</t>
  </si>
  <si>
    <t>120905121</t>
  </si>
  <si>
    <t>罗跃</t>
  </si>
  <si>
    <t>120905116</t>
  </si>
  <si>
    <t>李雨汀</t>
  </si>
  <si>
    <t>120905309</t>
  </si>
  <si>
    <t>黄凯</t>
  </si>
  <si>
    <t>120905219</t>
  </si>
  <si>
    <t>刘志丹</t>
  </si>
  <si>
    <t>120905242</t>
  </si>
  <si>
    <t>赵爽智</t>
  </si>
  <si>
    <t>120905307</t>
  </si>
  <si>
    <t>海广辉</t>
  </si>
  <si>
    <t>120905125</t>
  </si>
  <si>
    <t>尚全旺</t>
  </si>
  <si>
    <t>37</t>
  </si>
  <si>
    <t>120505338</t>
  </si>
  <si>
    <t>张翼飞</t>
  </si>
  <si>
    <t>120905311</t>
  </si>
  <si>
    <t>李百林</t>
  </si>
  <si>
    <t>120905301</t>
  </si>
  <si>
    <t>曹银</t>
  </si>
  <si>
    <t>34</t>
  </si>
  <si>
    <t>120905102</t>
  </si>
  <si>
    <t>常成伟</t>
  </si>
  <si>
    <t>120905329</t>
  </si>
  <si>
    <t>王飞宇</t>
  </si>
  <si>
    <t>38</t>
  </si>
  <si>
    <t>120905318</t>
  </si>
  <si>
    <t>刘锁</t>
  </si>
  <si>
    <t>120905114</t>
  </si>
  <si>
    <t>李润博</t>
  </si>
  <si>
    <t>29</t>
  </si>
  <si>
    <t>120905205</t>
  </si>
  <si>
    <t>段桧</t>
  </si>
  <si>
    <t>120905215</t>
  </si>
  <si>
    <t>李毅楠</t>
  </si>
  <si>
    <t>120905235</t>
  </si>
  <si>
    <t>杨坤</t>
  </si>
  <si>
    <t>120905127</t>
  </si>
  <si>
    <t>汤旭</t>
  </si>
  <si>
    <t>120905135</t>
  </si>
  <si>
    <t>徐天学</t>
  </si>
  <si>
    <t>120905112</t>
  </si>
  <si>
    <t>李棒</t>
  </si>
  <si>
    <t>120905220</t>
  </si>
  <si>
    <t>吕海军</t>
  </si>
  <si>
    <t>35</t>
  </si>
  <si>
    <t>120905228</t>
  </si>
  <si>
    <t>汪亮</t>
  </si>
  <si>
    <t>120905328</t>
  </si>
  <si>
    <t>王豹</t>
  </si>
  <si>
    <t>23</t>
  </si>
  <si>
    <t>120905126</t>
  </si>
  <si>
    <t>史高飞</t>
  </si>
  <si>
    <t>120407221</t>
  </si>
  <si>
    <t>齐才</t>
  </si>
  <si>
    <t>120905105</t>
  </si>
  <si>
    <t>杜淼</t>
  </si>
  <si>
    <t>120905331</t>
  </si>
  <si>
    <t>魏健</t>
  </si>
  <si>
    <t>25</t>
  </si>
  <si>
    <t>120905241</t>
  </si>
  <si>
    <t>张艺严</t>
  </si>
  <si>
    <t>120905123</t>
  </si>
  <si>
    <t>牛煜栋</t>
  </si>
  <si>
    <t>120905141</t>
  </si>
  <si>
    <t>张亚明</t>
  </si>
  <si>
    <t>120905136</t>
  </si>
  <si>
    <t>杨宛军</t>
  </si>
  <si>
    <t>24</t>
  </si>
  <si>
    <t>120905110</t>
  </si>
  <si>
    <t>黄琪珂</t>
  </si>
  <si>
    <t>120905130</t>
  </si>
  <si>
    <t>王海波</t>
  </si>
  <si>
    <t>14</t>
  </si>
  <si>
    <t>120905335</t>
  </si>
  <si>
    <t>杨森森</t>
  </si>
  <si>
    <t>120905103</t>
  </si>
  <si>
    <t>崔栋</t>
  </si>
  <si>
    <t>120905128</t>
  </si>
  <si>
    <t>万立</t>
  </si>
  <si>
    <t>120905111</t>
  </si>
  <si>
    <t>蒋琦</t>
  </si>
  <si>
    <t>120905119</t>
  </si>
  <si>
    <t>刘勇</t>
  </si>
  <si>
    <t>120905239</t>
  </si>
  <si>
    <t>张明</t>
  </si>
  <si>
    <t>120905113</t>
  </si>
  <si>
    <t>李静</t>
  </si>
  <si>
    <t>121410104</t>
  </si>
  <si>
    <t>海涛</t>
  </si>
  <si>
    <t>18</t>
  </si>
  <si>
    <t>120905108</t>
  </si>
  <si>
    <t>韩帅</t>
  </si>
  <si>
    <t>26</t>
  </si>
  <si>
    <t>120909129</t>
  </si>
  <si>
    <t>王亚冰</t>
  </si>
  <si>
    <t>120905143</t>
  </si>
  <si>
    <t>周江涛</t>
  </si>
  <si>
    <t>120905137</t>
  </si>
  <si>
    <t>杨胤</t>
  </si>
  <si>
    <t>120505204</t>
  </si>
  <si>
    <t>代彦青</t>
  </si>
  <si>
    <t>12</t>
  </si>
  <si>
    <t>120905144</t>
  </si>
  <si>
    <t>朱航鑫</t>
  </si>
  <si>
    <t>120905224</t>
  </si>
  <si>
    <t>齐英翔</t>
  </si>
  <si>
    <t>33</t>
  </si>
  <si>
    <t>31</t>
  </si>
  <si>
    <t>120905124</t>
  </si>
  <si>
    <t>齐飞扬</t>
  </si>
  <si>
    <t>121410220</t>
  </si>
  <si>
    <t>徐晓晗</t>
  </si>
  <si>
    <t>19</t>
  </si>
  <si>
    <t>120905238</t>
  </si>
  <si>
    <t>张傲</t>
  </si>
  <si>
    <t>备注：标红的为有科目不及格的;序号标红的为一学年中有科目不及格的。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</si>
</sst>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3"/>
  <sheetViews>
    <sheetView tabSelected="1" zoomScale="90" zoomScaleNormal="90" workbookViewId="0">
      <selection activeCell="S8" sqref="S8"/>
    </sheetView>
  </sheetViews>
  <sheetFormatPr defaultColWidth="3.625" defaultRowHeight="13.5" x14ac:dyDescent="0.15"/>
  <cols>
    <col min="1" max="1" width="4" style="1" customWidth="1"/>
    <col min="2" max="2" width="11.25" style="1" customWidth="1"/>
    <col min="3" max="3" width="6.25" style="1" customWidth="1"/>
    <col min="4" max="4" width="6.125" style="1" customWidth="1"/>
    <col min="5" max="6" width="5.625" style="1" customWidth="1"/>
    <col min="7" max="7" width="7" style="1" customWidth="1"/>
    <col min="8" max="8" width="6.625" style="1" customWidth="1"/>
    <col min="9" max="9" width="5.875" style="1" customWidth="1"/>
    <col min="10" max="10" width="6.25" style="1" customWidth="1"/>
    <col min="11" max="11" width="6.625" style="1" customWidth="1"/>
    <col min="12" max="12" width="7.25" style="1" customWidth="1"/>
    <col min="13" max="13" width="6" style="1" customWidth="1"/>
    <col min="14" max="14" width="6.25" style="1" customWidth="1"/>
    <col min="15" max="15" width="6.5" style="1" customWidth="1"/>
    <col min="16" max="16" width="5.875" style="1" customWidth="1"/>
    <col min="17" max="17" width="6.125" style="1" customWidth="1"/>
    <col min="18" max="18" width="6.5" style="1" customWidth="1"/>
    <col min="19" max="19" width="12.625" style="2" customWidth="1"/>
    <col min="20" max="20" width="7.75" style="2" customWidth="1"/>
    <col min="21" max="21" width="13.125" style="2" customWidth="1"/>
    <col min="22" max="22" width="3.625" style="2" customWidth="1"/>
    <col min="23" max="23" width="10.375" style="2" customWidth="1"/>
    <col min="24" max="24" width="7" style="2" customWidth="1"/>
    <col min="25" max="25" width="8.75" style="2" customWidth="1"/>
    <col min="26" max="26" width="8.5" style="2" customWidth="1"/>
    <col min="27" max="27" width="7.25" style="2" customWidth="1"/>
    <col min="28" max="28" width="7.75" style="2" customWidth="1"/>
    <col min="29" max="30" width="6.875" style="2" customWidth="1"/>
    <col min="31" max="31" width="7.25" style="2" customWidth="1"/>
    <col min="32" max="33" width="7.375" style="2" customWidth="1"/>
    <col min="34" max="34" width="6.625" style="2" customWidth="1"/>
    <col min="35" max="35" width="7.75" style="2" customWidth="1"/>
    <col min="36" max="36" width="6.375" style="2" customWidth="1"/>
    <col min="37" max="37" width="7.625" style="2" customWidth="1"/>
    <col min="38" max="38" width="6.75" style="2" customWidth="1"/>
    <col min="39" max="39" width="6.875" style="2" customWidth="1"/>
    <col min="40" max="40" width="11" style="2" customWidth="1"/>
    <col min="41" max="41" width="7.375" style="2" customWidth="1"/>
    <col min="42" max="42" width="13.5" style="2" customWidth="1"/>
    <col min="43" max="43" width="11.875" style="2" customWidth="1"/>
    <col min="44" max="44" width="6.625" style="2" customWidth="1"/>
    <col min="45" max="45" width="13.875" style="2" customWidth="1"/>
    <col min="46" max="46" width="10.125" style="2" customWidth="1"/>
    <col min="47" max="47" width="16.125" style="2" customWidth="1"/>
    <col min="48" max="16384" width="3.625" style="2"/>
  </cols>
  <sheetData>
    <row r="1" spans="1:47" x14ac:dyDescent="0.1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W1" s="22" t="s">
        <v>1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</row>
    <row r="2" spans="1:47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</row>
    <row r="3" spans="1:47" ht="76.5" customHeight="1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20" t="s">
        <v>20</v>
      </c>
      <c r="T3" s="20" t="s">
        <v>21</v>
      </c>
      <c r="U3" s="20" t="s">
        <v>22</v>
      </c>
      <c r="W3" s="6" t="s">
        <v>3</v>
      </c>
      <c r="X3" s="6" t="s">
        <v>4</v>
      </c>
      <c r="Y3" s="6" t="s">
        <v>23</v>
      </c>
      <c r="Z3" s="6" t="s">
        <v>24</v>
      </c>
      <c r="AA3" s="6" t="s">
        <v>25</v>
      </c>
      <c r="AB3" s="6" t="s">
        <v>26</v>
      </c>
      <c r="AC3" s="6" t="s">
        <v>27</v>
      </c>
      <c r="AD3" s="6" t="s">
        <v>28</v>
      </c>
      <c r="AE3" s="6" t="s">
        <v>29</v>
      </c>
      <c r="AF3" s="6" t="s">
        <v>30</v>
      </c>
      <c r="AG3" s="6" t="s">
        <v>31</v>
      </c>
      <c r="AH3" s="6" t="s">
        <v>32</v>
      </c>
      <c r="AI3" s="6" t="s">
        <v>33</v>
      </c>
      <c r="AJ3" s="6" t="s">
        <v>34</v>
      </c>
      <c r="AK3" s="6" t="s">
        <v>35</v>
      </c>
      <c r="AL3" s="6" t="s">
        <v>36</v>
      </c>
      <c r="AM3" s="9" t="s">
        <v>37</v>
      </c>
      <c r="AN3" s="21" t="s">
        <v>38</v>
      </c>
      <c r="AO3" s="21" t="s">
        <v>39</v>
      </c>
      <c r="AP3" s="21" t="s">
        <v>40</v>
      </c>
      <c r="AQ3" s="21" t="s">
        <v>41</v>
      </c>
      <c r="AR3" s="21" t="s">
        <v>42</v>
      </c>
      <c r="AS3" s="21" t="s">
        <v>43</v>
      </c>
      <c r="AT3" s="21" t="s">
        <v>44</v>
      </c>
      <c r="AU3" s="21" t="s">
        <v>45</v>
      </c>
    </row>
    <row r="4" spans="1:47" x14ac:dyDescent="0.15">
      <c r="A4" s="3">
        <v>1</v>
      </c>
      <c r="B4" s="11" t="s">
        <v>46</v>
      </c>
      <c r="C4" s="11" t="s">
        <v>47</v>
      </c>
      <c r="D4" s="11" t="s">
        <v>48</v>
      </c>
      <c r="E4" s="11" t="s">
        <v>49</v>
      </c>
      <c r="F4" s="3">
        <v>84</v>
      </c>
      <c r="G4" s="3">
        <v>97</v>
      </c>
      <c r="H4" s="3">
        <v>93</v>
      </c>
      <c r="I4" s="11" t="s">
        <v>48</v>
      </c>
      <c r="J4" s="3">
        <v>89</v>
      </c>
      <c r="K4" s="11" t="s">
        <v>48</v>
      </c>
      <c r="L4" s="11" t="s">
        <v>48</v>
      </c>
      <c r="M4" s="3">
        <v>94</v>
      </c>
      <c r="N4" s="3">
        <v>89</v>
      </c>
      <c r="O4" s="3">
        <v>79</v>
      </c>
      <c r="P4" s="11" t="s">
        <v>50</v>
      </c>
      <c r="Q4" s="11" t="s">
        <v>48</v>
      </c>
      <c r="R4" s="3">
        <v>79</v>
      </c>
      <c r="S4" s="20">
        <f t="shared" ref="S4:S15" si="0">E4*1+F4*3+G4*4+H4*3+J4*4.5+M4*2+N4*2.5+O4*2+P4*1+R4*3</f>
        <v>2305</v>
      </c>
      <c r="T4" s="20">
        <v>26</v>
      </c>
      <c r="U4" s="20">
        <f t="shared" ref="U4:U35" si="1">S4/T4</f>
        <v>88.65384615384616</v>
      </c>
      <c r="W4" s="12" t="s">
        <v>46</v>
      </c>
      <c r="X4" s="12" t="s">
        <v>47</v>
      </c>
      <c r="Y4" s="5">
        <v>86</v>
      </c>
      <c r="Z4" s="5">
        <v>93</v>
      </c>
      <c r="AA4" s="12" t="s">
        <v>48</v>
      </c>
      <c r="AB4" s="5">
        <v>89</v>
      </c>
      <c r="AC4" s="12" t="s">
        <v>49</v>
      </c>
      <c r="AD4" s="5">
        <v>91</v>
      </c>
      <c r="AE4" s="12" t="s">
        <v>48</v>
      </c>
      <c r="AF4" s="5">
        <v>94</v>
      </c>
      <c r="AG4" s="12" t="s">
        <v>48</v>
      </c>
      <c r="AH4" s="5">
        <v>93</v>
      </c>
      <c r="AI4" s="12" t="s">
        <v>51</v>
      </c>
      <c r="AJ4" s="5">
        <v>98</v>
      </c>
      <c r="AK4" s="5">
        <v>96</v>
      </c>
      <c r="AL4" s="5">
        <v>95</v>
      </c>
      <c r="AM4" s="5">
        <v>94</v>
      </c>
      <c r="AN4" s="20">
        <f>Y4*1+Z4*4+AB4*2.5+AC4*1+AD4*4.5+AF4*3+AH4*2+AI4*2+AJ4*2+AK4*2+AL4*3+AM4*2</f>
        <v>2654</v>
      </c>
      <c r="AO4" s="20">
        <v>29</v>
      </c>
      <c r="AP4" s="20">
        <f t="shared" ref="AP4:AP35" si="2">AN4/AO4</f>
        <v>91.517241379310349</v>
      </c>
      <c r="AQ4" s="20">
        <f t="shared" ref="AQ4:AQ35" si="3">S4+AN4</f>
        <v>4959</v>
      </c>
      <c r="AR4" s="20">
        <f t="shared" ref="AR4:AR35" si="4">T4+AO4</f>
        <v>55</v>
      </c>
      <c r="AS4" s="20">
        <f t="shared" ref="AS4:AS35" si="5">AQ4/AR4</f>
        <v>90.163636363636357</v>
      </c>
      <c r="AT4" s="20">
        <v>0.5</v>
      </c>
      <c r="AU4" s="20">
        <f t="shared" ref="AU4:AU35" si="6">AS4+AT4</f>
        <v>90.663636363636357</v>
      </c>
    </row>
    <row r="5" spans="1:47" x14ac:dyDescent="0.15">
      <c r="A5" s="3">
        <v>2</v>
      </c>
      <c r="B5" s="11" t="s">
        <v>52</v>
      </c>
      <c r="C5" s="11" t="s">
        <v>53</v>
      </c>
      <c r="D5" s="11" t="s">
        <v>48</v>
      </c>
      <c r="E5" s="11" t="s">
        <v>49</v>
      </c>
      <c r="F5" s="3">
        <v>84</v>
      </c>
      <c r="G5" s="3">
        <v>92</v>
      </c>
      <c r="H5" s="3">
        <v>89</v>
      </c>
      <c r="I5" s="11" t="s">
        <v>48</v>
      </c>
      <c r="J5" s="3">
        <v>85</v>
      </c>
      <c r="K5" s="11" t="s">
        <v>48</v>
      </c>
      <c r="L5" s="11" t="s">
        <v>48</v>
      </c>
      <c r="M5" s="3">
        <v>83</v>
      </c>
      <c r="N5" s="3">
        <v>92</v>
      </c>
      <c r="O5" s="3">
        <v>89</v>
      </c>
      <c r="P5" s="11" t="s">
        <v>49</v>
      </c>
      <c r="Q5" s="11" t="s">
        <v>48</v>
      </c>
      <c r="R5" s="3">
        <v>97</v>
      </c>
      <c r="S5" s="20">
        <f t="shared" si="0"/>
        <v>2304.5</v>
      </c>
      <c r="T5" s="20">
        <v>26</v>
      </c>
      <c r="U5" s="20">
        <f t="shared" si="1"/>
        <v>88.634615384615387</v>
      </c>
      <c r="W5" s="12" t="s">
        <v>52</v>
      </c>
      <c r="X5" s="12" t="s">
        <v>53</v>
      </c>
      <c r="Y5" s="5">
        <v>90</v>
      </c>
      <c r="Z5" s="5">
        <v>87</v>
      </c>
      <c r="AA5" s="12" t="s">
        <v>48</v>
      </c>
      <c r="AB5" s="5">
        <v>97</v>
      </c>
      <c r="AC5" s="12" t="s">
        <v>49</v>
      </c>
      <c r="AD5" s="5">
        <v>91</v>
      </c>
      <c r="AE5" s="12" t="s">
        <v>48</v>
      </c>
      <c r="AF5" s="5">
        <v>89</v>
      </c>
      <c r="AG5" s="5">
        <v>84</v>
      </c>
      <c r="AH5" s="5">
        <v>92</v>
      </c>
      <c r="AI5" s="12" t="s">
        <v>49</v>
      </c>
      <c r="AJ5" s="5">
        <v>86</v>
      </c>
      <c r="AK5" s="5">
        <v>94</v>
      </c>
      <c r="AL5" s="5">
        <v>92</v>
      </c>
      <c r="AM5" s="5">
        <v>87</v>
      </c>
      <c r="AN5" s="20">
        <f>Y5*1+Z5*4+AB5*2.5+AC5*1+AD5*4.5+AF5*3+AG5*2+AH5*2+AI5*2+AJ5*2+AK5*2+AL5*3+AM5*2</f>
        <v>2774</v>
      </c>
      <c r="AO5" s="20">
        <v>31</v>
      </c>
      <c r="AP5" s="20">
        <f t="shared" si="2"/>
        <v>89.483870967741936</v>
      </c>
      <c r="AQ5" s="20">
        <f t="shared" si="3"/>
        <v>5078.5</v>
      </c>
      <c r="AR5" s="20">
        <f t="shared" si="4"/>
        <v>57</v>
      </c>
      <c r="AS5" s="20">
        <f t="shared" si="5"/>
        <v>89.096491228070178</v>
      </c>
      <c r="AT5" s="20">
        <v>0</v>
      </c>
      <c r="AU5" s="20">
        <f t="shared" si="6"/>
        <v>89.096491228070178</v>
      </c>
    </row>
    <row r="6" spans="1:47" x14ac:dyDescent="0.15">
      <c r="A6" s="3">
        <v>3</v>
      </c>
      <c r="B6" s="11" t="s">
        <v>54</v>
      </c>
      <c r="C6" s="11" t="s">
        <v>55</v>
      </c>
      <c r="D6" s="11" t="s">
        <v>48</v>
      </c>
      <c r="E6" s="11" t="s">
        <v>49</v>
      </c>
      <c r="F6" s="3">
        <v>79</v>
      </c>
      <c r="G6" s="3">
        <v>86</v>
      </c>
      <c r="H6" s="3">
        <v>91</v>
      </c>
      <c r="I6" s="11" t="s">
        <v>48</v>
      </c>
      <c r="J6" s="3">
        <v>83</v>
      </c>
      <c r="K6" s="11" t="s">
        <v>48</v>
      </c>
      <c r="L6" s="11" t="s">
        <v>48</v>
      </c>
      <c r="M6" s="3">
        <v>61</v>
      </c>
      <c r="N6" s="3">
        <v>88</v>
      </c>
      <c r="O6" s="3">
        <v>76</v>
      </c>
      <c r="P6" s="11" t="s">
        <v>50</v>
      </c>
      <c r="Q6" s="11" t="s">
        <v>48</v>
      </c>
      <c r="R6" s="3">
        <v>88</v>
      </c>
      <c r="S6" s="20">
        <f t="shared" si="0"/>
        <v>2165.5</v>
      </c>
      <c r="T6" s="20">
        <v>26</v>
      </c>
      <c r="U6" s="20">
        <f t="shared" si="1"/>
        <v>83.288461538461533</v>
      </c>
      <c r="W6" s="12" t="s">
        <v>54</v>
      </c>
      <c r="X6" s="12" t="s">
        <v>55</v>
      </c>
      <c r="Y6" s="5">
        <v>86</v>
      </c>
      <c r="Z6" s="5">
        <v>90</v>
      </c>
      <c r="AA6" s="12" t="s">
        <v>48</v>
      </c>
      <c r="AB6" s="5">
        <v>97</v>
      </c>
      <c r="AC6" s="12" t="s">
        <v>49</v>
      </c>
      <c r="AD6" s="5">
        <v>88</v>
      </c>
      <c r="AE6" s="12" t="s">
        <v>48</v>
      </c>
      <c r="AF6" s="5">
        <v>87</v>
      </c>
      <c r="AG6" s="12" t="s">
        <v>48</v>
      </c>
      <c r="AH6" s="5">
        <v>92</v>
      </c>
      <c r="AI6" s="12" t="s">
        <v>49</v>
      </c>
      <c r="AJ6" s="5">
        <v>86</v>
      </c>
      <c r="AK6" s="5">
        <v>94</v>
      </c>
      <c r="AL6" s="5">
        <v>92</v>
      </c>
      <c r="AM6" s="5">
        <v>93</v>
      </c>
      <c r="AN6" s="20">
        <f>Y6*1+Z6*4+AB6*2.5+AC6*1+AD6*4.5+AF6*3+AH6*2+AI6*2+AJ6*2+AK6*2+AL6*3+AM6*2</f>
        <v>2606.5</v>
      </c>
      <c r="AO6" s="20">
        <v>29</v>
      </c>
      <c r="AP6" s="20">
        <f t="shared" si="2"/>
        <v>89.879310344827587</v>
      </c>
      <c r="AQ6" s="20">
        <f t="shared" si="3"/>
        <v>4772</v>
      </c>
      <c r="AR6" s="20">
        <f t="shared" si="4"/>
        <v>55</v>
      </c>
      <c r="AS6" s="20">
        <f t="shared" si="5"/>
        <v>86.763636363636365</v>
      </c>
      <c r="AT6" s="20">
        <v>0</v>
      </c>
      <c r="AU6" s="20">
        <f t="shared" si="6"/>
        <v>86.763636363636365</v>
      </c>
    </row>
    <row r="7" spans="1:47" x14ac:dyDescent="0.15">
      <c r="A7" s="3">
        <v>4</v>
      </c>
      <c r="B7" s="11" t="s">
        <v>56</v>
      </c>
      <c r="C7" s="11" t="s">
        <v>57</v>
      </c>
      <c r="D7" s="11" t="s">
        <v>48</v>
      </c>
      <c r="E7" s="11" t="s">
        <v>50</v>
      </c>
      <c r="F7" s="3">
        <v>84</v>
      </c>
      <c r="G7" s="3">
        <v>88</v>
      </c>
      <c r="H7" s="3">
        <v>95</v>
      </c>
      <c r="I7" s="11" t="s">
        <v>48</v>
      </c>
      <c r="J7" s="3">
        <v>90</v>
      </c>
      <c r="K7" s="11" t="s">
        <v>48</v>
      </c>
      <c r="L7" s="11" t="s">
        <v>48</v>
      </c>
      <c r="M7" s="3">
        <v>67</v>
      </c>
      <c r="N7" s="3">
        <v>88</v>
      </c>
      <c r="O7" s="3">
        <v>80</v>
      </c>
      <c r="P7" s="11" t="s">
        <v>49</v>
      </c>
      <c r="Q7" s="11" t="s">
        <v>48</v>
      </c>
      <c r="R7" s="3">
        <v>88</v>
      </c>
      <c r="S7" s="20">
        <f t="shared" si="0"/>
        <v>2252</v>
      </c>
      <c r="T7" s="20">
        <v>26</v>
      </c>
      <c r="U7" s="20">
        <f t="shared" si="1"/>
        <v>86.615384615384613</v>
      </c>
      <c r="W7" s="12" t="s">
        <v>56</v>
      </c>
      <c r="X7" s="12" t="s">
        <v>57</v>
      </c>
      <c r="Y7" s="5">
        <v>94</v>
      </c>
      <c r="Z7" s="5">
        <v>94</v>
      </c>
      <c r="AA7" s="12" t="s">
        <v>48</v>
      </c>
      <c r="AB7" s="5">
        <v>86</v>
      </c>
      <c r="AC7" s="12" t="s">
        <v>50</v>
      </c>
      <c r="AD7" s="5">
        <v>85</v>
      </c>
      <c r="AE7" s="12" t="s">
        <v>48</v>
      </c>
      <c r="AF7" s="5">
        <v>91</v>
      </c>
      <c r="AG7" s="5">
        <v>70</v>
      </c>
      <c r="AH7" s="5">
        <v>78</v>
      </c>
      <c r="AI7" s="12" t="s">
        <v>50</v>
      </c>
      <c r="AJ7" s="5">
        <v>70</v>
      </c>
      <c r="AK7" s="5">
        <v>88</v>
      </c>
      <c r="AL7" s="5">
        <v>86</v>
      </c>
      <c r="AM7" s="5">
        <v>68</v>
      </c>
      <c r="AN7" s="20">
        <f>Y7*1+Z7*4+AB7*2.5+AC7*1+AD7*4.5+AF7*3+AG7*2+AH7*2+AI7*2+AJ7*2+AK7*2+AL7*3+AM7*2</f>
        <v>2631.5</v>
      </c>
      <c r="AO7" s="20">
        <v>31</v>
      </c>
      <c r="AP7" s="20">
        <f t="shared" si="2"/>
        <v>84.887096774193552</v>
      </c>
      <c r="AQ7" s="20">
        <f t="shared" si="3"/>
        <v>4883.5</v>
      </c>
      <c r="AR7" s="20">
        <f t="shared" si="4"/>
        <v>57</v>
      </c>
      <c r="AS7" s="20">
        <f t="shared" si="5"/>
        <v>85.675438596491233</v>
      </c>
      <c r="AT7" s="20">
        <v>0</v>
      </c>
      <c r="AU7" s="20">
        <f t="shared" si="6"/>
        <v>85.675438596491233</v>
      </c>
    </row>
    <row r="8" spans="1:47" x14ac:dyDescent="0.15">
      <c r="A8" s="3">
        <v>5</v>
      </c>
      <c r="B8" s="11" t="s">
        <v>58</v>
      </c>
      <c r="C8" s="11" t="s">
        <v>59</v>
      </c>
      <c r="D8" s="11" t="s">
        <v>48</v>
      </c>
      <c r="E8" s="11" t="s">
        <v>50</v>
      </c>
      <c r="F8" s="3">
        <v>77</v>
      </c>
      <c r="G8" s="3">
        <v>80</v>
      </c>
      <c r="H8" s="3">
        <v>93</v>
      </c>
      <c r="I8" s="11" t="s">
        <v>48</v>
      </c>
      <c r="J8" s="3">
        <v>73</v>
      </c>
      <c r="K8" s="11" t="s">
        <v>48</v>
      </c>
      <c r="L8" s="11" t="s">
        <v>48</v>
      </c>
      <c r="M8" s="3">
        <v>85</v>
      </c>
      <c r="N8" s="3">
        <v>90</v>
      </c>
      <c r="O8" s="3">
        <v>90</v>
      </c>
      <c r="P8" s="11" t="s">
        <v>49</v>
      </c>
      <c r="Q8" s="11" t="s">
        <v>48</v>
      </c>
      <c r="R8" s="3">
        <v>86</v>
      </c>
      <c r="S8" s="20">
        <f t="shared" si="0"/>
        <v>2171.5</v>
      </c>
      <c r="T8" s="20">
        <v>26</v>
      </c>
      <c r="U8" s="20">
        <f t="shared" si="1"/>
        <v>83.519230769230774</v>
      </c>
      <c r="W8" s="12" t="s">
        <v>58</v>
      </c>
      <c r="X8" s="12" t="s">
        <v>59</v>
      </c>
      <c r="Y8" s="5">
        <v>90</v>
      </c>
      <c r="Z8" s="5">
        <v>89</v>
      </c>
      <c r="AA8" s="12" t="s">
        <v>48</v>
      </c>
      <c r="AB8" s="5">
        <v>94</v>
      </c>
      <c r="AC8" s="12" t="s">
        <v>49</v>
      </c>
      <c r="AD8" s="5">
        <v>85</v>
      </c>
      <c r="AE8" s="12" t="s">
        <v>48</v>
      </c>
      <c r="AF8" s="5">
        <v>89</v>
      </c>
      <c r="AG8" s="5">
        <v>74</v>
      </c>
      <c r="AH8" s="5">
        <v>88</v>
      </c>
      <c r="AI8" s="12" t="s">
        <v>50</v>
      </c>
      <c r="AJ8" s="5">
        <v>83</v>
      </c>
      <c r="AK8" s="5">
        <v>96</v>
      </c>
      <c r="AL8" s="5">
        <v>87</v>
      </c>
      <c r="AM8" s="5">
        <v>73</v>
      </c>
      <c r="AN8" s="20">
        <f>Y8*1+Z8*4+AB8*2.5+AC8*1+AD8*4.5+AF8*3+AG8*2+AH8*2+AI8*2+AJ8*2+AK8*2+AL8*3+AM8*2</f>
        <v>2694.5</v>
      </c>
      <c r="AO8" s="20">
        <v>31</v>
      </c>
      <c r="AP8" s="20">
        <f t="shared" si="2"/>
        <v>86.91935483870968</v>
      </c>
      <c r="AQ8" s="20">
        <f t="shared" si="3"/>
        <v>4866</v>
      </c>
      <c r="AR8" s="20">
        <f t="shared" si="4"/>
        <v>57</v>
      </c>
      <c r="AS8" s="20">
        <f t="shared" si="5"/>
        <v>85.368421052631575</v>
      </c>
      <c r="AT8" s="20">
        <v>0</v>
      </c>
      <c r="AU8" s="20">
        <f t="shared" si="6"/>
        <v>85.368421052631575</v>
      </c>
    </row>
    <row r="9" spans="1:47" x14ac:dyDescent="0.15">
      <c r="A9" s="3">
        <v>6</v>
      </c>
      <c r="B9" s="11" t="s">
        <v>60</v>
      </c>
      <c r="C9" s="11" t="s">
        <v>61</v>
      </c>
      <c r="D9" s="11" t="s">
        <v>48</v>
      </c>
      <c r="E9" s="11" t="s">
        <v>49</v>
      </c>
      <c r="F9" s="3">
        <v>83</v>
      </c>
      <c r="G9" s="3">
        <v>84</v>
      </c>
      <c r="H9" s="3">
        <v>89</v>
      </c>
      <c r="I9" s="11" t="s">
        <v>48</v>
      </c>
      <c r="J9" s="3">
        <v>83</v>
      </c>
      <c r="K9" s="11" t="s">
        <v>48</v>
      </c>
      <c r="L9" s="11" t="s">
        <v>48</v>
      </c>
      <c r="M9" s="3">
        <v>77</v>
      </c>
      <c r="N9" s="3">
        <v>92</v>
      </c>
      <c r="O9" s="3">
        <v>62</v>
      </c>
      <c r="P9" s="11" t="s">
        <v>50</v>
      </c>
      <c r="Q9" s="11" t="s">
        <v>48</v>
      </c>
      <c r="R9" s="3">
        <v>79</v>
      </c>
      <c r="S9" s="20">
        <f t="shared" si="0"/>
        <v>2150.5</v>
      </c>
      <c r="T9" s="20">
        <v>26</v>
      </c>
      <c r="U9" s="20">
        <f t="shared" si="1"/>
        <v>82.711538461538467</v>
      </c>
      <c r="W9" s="12" t="s">
        <v>60</v>
      </c>
      <c r="X9" s="12" t="s">
        <v>61</v>
      </c>
      <c r="Y9" s="5">
        <v>82</v>
      </c>
      <c r="Z9" s="5">
        <v>86</v>
      </c>
      <c r="AA9" s="12" t="s">
        <v>48</v>
      </c>
      <c r="AB9" s="5">
        <v>97</v>
      </c>
      <c r="AC9" s="12" t="s">
        <v>49</v>
      </c>
      <c r="AD9" s="5">
        <v>83</v>
      </c>
      <c r="AE9" s="12" t="s">
        <v>48</v>
      </c>
      <c r="AF9" s="5">
        <v>86</v>
      </c>
      <c r="AG9" s="12" t="s">
        <v>48</v>
      </c>
      <c r="AH9" s="5">
        <v>88</v>
      </c>
      <c r="AI9" s="12" t="s">
        <v>50</v>
      </c>
      <c r="AJ9" s="5">
        <v>87</v>
      </c>
      <c r="AK9" s="5">
        <v>96</v>
      </c>
      <c r="AL9" s="5">
        <v>89</v>
      </c>
      <c r="AM9" s="5">
        <v>79</v>
      </c>
      <c r="AN9" s="20">
        <f>Y9*1+Z9*4+AB9*2.5+AC9*1+AD9*4.5+AF9*3+AH9*2+AI9*2+AJ9*2+AK9*2+AL9*3+AM9*2</f>
        <v>2542</v>
      </c>
      <c r="AO9" s="20">
        <v>29</v>
      </c>
      <c r="AP9" s="20">
        <f t="shared" si="2"/>
        <v>87.65517241379311</v>
      </c>
      <c r="AQ9" s="20">
        <f t="shared" si="3"/>
        <v>4692.5</v>
      </c>
      <c r="AR9" s="20">
        <f t="shared" si="4"/>
        <v>55</v>
      </c>
      <c r="AS9" s="20">
        <f t="shared" si="5"/>
        <v>85.318181818181813</v>
      </c>
      <c r="AT9" s="20">
        <v>0</v>
      </c>
      <c r="AU9" s="20">
        <f t="shared" si="6"/>
        <v>85.318181818181813</v>
      </c>
    </row>
    <row r="10" spans="1:47" x14ac:dyDescent="0.15">
      <c r="A10" s="3">
        <v>7</v>
      </c>
      <c r="B10" s="11" t="s">
        <v>64</v>
      </c>
      <c r="C10" s="11" t="s">
        <v>65</v>
      </c>
      <c r="D10" s="11" t="s">
        <v>48</v>
      </c>
      <c r="E10" s="11" t="s">
        <v>49</v>
      </c>
      <c r="F10" s="3">
        <v>78</v>
      </c>
      <c r="G10" s="3">
        <v>86</v>
      </c>
      <c r="H10" s="3">
        <v>90</v>
      </c>
      <c r="I10" s="11" t="s">
        <v>48</v>
      </c>
      <c r="J10" s="3">
        <v>74</v>
      </c>
      <c r="K10" s="11" t="s">
        <v>48</v>
      </c>
      <c r="L10" s="11" t="s">
        <v>48</v>
      </c>
      <c r="M10" s="3">
        <v>85</v>
      </c>
      <c r="N10" s="3">
        <v>88</v>
      </c>
      <c r="O10" s="3">
        <v>74</v>
      </c>
      <c r="P10" s="11" t="s">
        <v>49</v>
      </c>
      <c r="Q10" s="11" t="s">
        <v>48</v>
      </c>
      <c r="R10" s="3">
        <v>66</v>
      </c>
      <c r="S10" s="20">
        <f t="shared" si="0"/>
        <v>2087</v>
      </c>
      <c r="T10" s="20">
        <v>26</v>
      </c>
      <c r="U10" s="20">
        <f t="shared" si="1"/>
        <v>80.269230769230774</v>
      </c>
      <c r="W10" s="12" t="s">
        <v>64</v>
      </c>
      <c r="X10" s="12" t="s">
        <v>65</v>
      </c>
      <c r="Y10" s="5">
        <v>94</v>
      </c>
      <c r="Z10" s="5">
        <v>93</v>
      </c>
      <c r="AA10" s="12" t="s">
        <v>48</v>
      </c>
      <c r="AB10" s="5">
        <v>98</v>
      </c>
      <c r="AC10" s="12" t="s">
        <v>49</v>
      </c>
      <c r="AD10" s="5">
        <v>80</v>
      </c>
      <c r="AE10" s="12" t="s">
        <v>48</v>
      </c>
      <c r="AF10" s="5">
        <v>93</v>
      </c>
      <c r="AG10" s="5">
        <v>85</v>
      </c>
      <c r="AH10" s="5">
        <v>91</v>
      </c>
      <c r="AI10" s="12" t="s">
        <v>49</v>
      </c>
      <c r="AJ10" s="5">
        <v>91</v>
      </c>
      <c r="AK10" s="5">
        <v>91</v>
      </c>
      <c r="AL10" s="5">
        <v>88</v>
      </c>
      <c r="AM10" s="5">
        <v>81</v>
      </c>
      <c r="AN10" s="20">
        <f>Y10*1+Z10*4+AB10*2.5+AC10*1+AD10*4.5+AF10*3+AG10*2+AH10*2+AI10*2+AJ10*2+AK10*2+AL10*3+AM10*2</f>
        <v>2747</v>
      </c>
      <c r="AO10" s="20">
        <v>31</v>
      </c>
      <c r="AP10" s="20">
        <f t="shared" si="2"/>
        <v>88.612903225806448</v>
      </c>
      <c r="AQ10" s="20">
        <f t="shared" si="3"/>
        <v>4834</v>
      </c>
      <c r="AR10" s="20">
        <f t="shared" si="4"/>
        <v>57</v>
      </c>
      <c r="AS10" s="20">
        <f t="shared" si="5"/>
        <v>84.807017543859644</v>
      </c>
      <c r="AT10" s="20">
        <v>0</v>
      </c>
      <c r="AU10" s="20">
        <f t="shared" si="6"/>
        <v>84.807017543859644</v>
      </c>
    </row>
    <row r="11" spans="1:47" x14ac:dyDescent="0.15">
      <c r="A11" s="3">
        <v>8</v>
      </c>
      <c r="B11" s="11" t="s">
        <v>66</v>
      </c>
      <c r="C11" s="11" t="s">
        <v>67</v>
      </c>
      <c r="D11" s="11" t="s">
        <v>48</v>
      </c>
      <c r="E11" s="11" t="s">
        <v>49</v>
      </c>
      <c r="F11" s="3">
        <v>82</v>
      </c>
      <c r="G11" s="3">
        <v>94</v>
      </c>
      <c r="H11" s="3">
        <v>81</v>
      </c>
      <c r="I11" s="11" t="s">
        <v>48</v>
      </c>
      <c r="J11" s="3">
        <v>84</v>
      </c>
      <c r="K11" s="11" t="s">
        <v>48</v>
      </c>
      <c r="L11" s="11" t="s">
        <v>48</v>
      </c>
      <c r="M11" s="3">
        <v>72</v>
      </c>
      <c r="N11" s="3">
        <v>95</v>
      </c>
      <c r="O11" s="3">
        <v>67</v>
      </c>
      <c r="P11" s="11" t="s">
        <v>49</v>
      </c>
      <c r="Q11" s="11" t="s">
        <v>48</v>
      </c>
      <c r="R11" s="3">
        <v>94</v>
      </c>
      <c r="S11" s="20">
        <f t="shared" si="0"/>
        <v>2210.5</v>
      </c>
      <c r="T11" s="20">
        <v>26</v>
      </c>
      <c r="U11" s="20">
        <f t="shared" si="1"/>
        <v>85.019230769230774</v>
      </c>
      <c r="W11" s="12" t="s">
        <v>66</v>
      </c>
      <c r="X11" s="12" t="s">
        <v>67</v>
      </c>
      <c r="Y11" s="5">
        <v>75</v>
      </c>
      <c r="Z11" s="5">
        <v>81</v>
      </c>
      <c r="AA11" s="12" t="s">
        <v>48</v>
      </c>
      <c r="AB11" s="5">
        <v>92</v>
      </c>
      <c r="AC11" s="12" t="s">
        <v>49</v>
      </c>
      <c r="AD11" s="5">
        <v>81</v>
      </c>
      <c r="AE11" s="12" t="s">
        <v>48</v>
      </c>
      <c r="AF11" s="5">
        <v>78</v>
      </c>
      <c r="AG11" s="12" t="s">
        <v>48</v>
      </c>
      <c r="AH11" s="5">
        <v>79</v>
      </c>
      <c r="AI11" s="12" t="s">
        <v>49</v>
      </c>
      <c r="AJ11" s="5">
        <v>91</v>
      </c>
      <c r="AK11" s="5">
        <v>92</v>
      </c>
      <c r="AL11" s="5">
        <v>88</v>
      </c>
      <c r="AM11" s="5">
        <v>88</v>
      </c>
      <c r="AN11" s="20">
        <f>Y11*1+Z11*4+AB11*2.5+AC11*1+AD11*4.5+AF11*3+AH11*2+AI11*2+AJ11*2+AK11*2+AL11*3+AM11*2</f>
        <v>2446.5</v>
      </c>
      <c r="AO11" s="20">
        <v>29</v>
      </c>
      <c r="AP11" s="20">
        <f t="shared" si="2"/>
        <v>84.362068965517238</v>
      </c>
      <c r="AQ11" s="20">
        <f t="shared" si="3"/>
        <v>4657</v>
      </c>
      <c r="AR11" s="20">
        <f t="shared" si="4"/>
        <v>55</v>
      </c>
      <c r="AS11" s="20">
        <f t="shared" si="5"/>
        <v>84.672727272727272</v>
      </c>
      <c r="AT11" s="20">
        <v>0</v>
      </c>
      <c r="AU11" s="20">
        <f t="shared" si="6"/>
        <v>84.672727272727272</v>
      </c>
    </row>
    <row r="12" spans="1:47" x14ac:dyDescent="0.15">
      <c r="A12" s="3">
        <v>9</v>
      </c>
      <c r="B12" s="11" t="s">
        <v>68</v>
      </c>
      <c r="C12" s="11" t="s">
        <v>69</v>
      </c>
      <c r="D12" s="11" t="s">
        <v>48</v>
      </c>
      <c r="E12" s="11" t="s">
        <v>51</v>
      </c>
      <c r="F12" s="3">
        <v>85</v>
      </c>
      <c r="G12" s="3">
        <v>92</v>
      </c>
      <c r="H12" s="3">
        <v>88</v>
      </c>
      <c r="I12" s="11" t="s">
        <v>48</v>
      </c>
      <c r="J12" s="3">
        <v>87</v>
      </c>
      <c r="K12" s="11" t="s">
        <v>48</v>
      </c>
      <c r="L12" s="11" t="s">
        <v>48</v>
      </c>
      <c r="M12" s="3">
        <v>82</v>
      </c>
      <c r="N12" s="3">
        <v>88</v>
      </c>
      <c r="O12" s="3">
        <v>68</v>
      </c>
      <c r="P12" s="11" t="s">
        <v>49</v>
      </c>
      <c r="Q12" s="11" t="s">
        <v>48</v>
      </c>
      <c r="R12" s="3">
        <v>80</v>
      </c>
      <c r="S12" s="20">
        <f t="shared" si="0"/>
        <v>2198.5</v>
      </c>
      <c r="T12" s="20">
        <v>26</v>
      </c>
      <c r="U12" s="20">
        <f t="shared" si="1"/>
        <v>84.557692307692307</v>
      </c>
      <c r="W12" s="12" t="s">
        <v>68</v>
      </c>
      <c r="X12" s="12" t="s">
        <v>69</v>
      </c>
      <c r="Y12" s="5">
        <v>82</v>
      </c>
      <c r="Z12" s="5">
        <v>88</v>
      </c>
      <c r="AA12" s="12" t="s">
        <v>48</v>
      </c>
      <c r="AB12" s="5">
        <v>96</v>
      </c>
      <c r="AC12" s="12" t="s">
        <v>51</v>
      </c>
      <c r="AD12" s="5">
        <v>84</v>
      </c>
      <c r="AE12" s="12" t="s">
        <v>48</v>
      </c>
      <c r="AF12" s="5">
        <v>85</v>
      </c>
      <c r="AG12" s="12" t="s">
        <v>48</v>
      </c>
      <c r="AH12" s="5">
        <v>86</v>
      </c>
      <c r="AI12" s="12" t="s">
        <v>51</v>
      </c>
      <c r="AJ12" s="5">
        <v>79</v>
      </c>
      <c r="AK12" s="5">
        <v>91</v>
      </c>
      <c r="AL12" s="5">
        <v>81</v>
      </c>
      <c r="AM12" s="5">
        <v>85</v>
      </c>
      <c r="AN12" s="20">
        <f>Y12*1+Z12*4+AB12*2.5+AC12*1+AD12*4.5+AF12*3+AH12*2+AI12*2+AJ12*2+AK12*2+AL12*3+AM12*2</f>
        <v>2457</v>
      </c>
      <c r="AO12" s="20">
        <v>29</v>
      </c>
      <c r="AP12" s="20">
        <f t="shared" si="2"/>
        <v>84.724137931034477</v>
      </c>
      <c r="AQ12" s="20">
        <f t="shared" si="3"/>
        <v>4655.5</v>
      </c>
      <c r="AR12" s="20">
        <f t="shared" si="4"/>
        <v>55</v>
      </c>
      <c r="AS12" s="20">
        <f t="shared" si="5"/>
        <v>84.645454545454541</v>
      </c>
      <c r="AT12" s="20">
        <v>0</v>
      </c>
      <c r="AU12" s="20">
        <f t="shared" si="6"/>
        <v>84.645454545454541</v>
      </c>
    </row>
    <row r="13" spans="1:47" x14ac:dyDescent="0.15">
      <c r="A13" s="3">
        <v>10</v>
      </c>
      <c r="B13" s="11" t="s">
        <v>62</v>
      </c>
      <c r="C13" s="11" t="s">
        <v>63</v>
      </c>
      <c r="D13" s="11" t="s">
        <v>48</v>
      </c>
      <c r="E13" s="11" t="s">
        <v>49</v>
      </c>
      <c r="F13" s="3">
        <v>72</v>
      </c>
      <c r="G13" s="3">
        <v>95</v>
      </c>
      <c r="H13" s="3">
        <v>82</v>
      </c>
      <c r="I13" s="11" t="s">
        <v>48</v>
      </c>
      <c r="J13" s="3">
        <v>67</v>
      </c>
      <c r="K13" s="11" t="s">
        <v>48</v>
      </c>
      <c r="L13" s="11" t="s">
        <v>48</v>
      </c>
      <c r="M13" s="3">
        <v>82</v>
      </c>
      <c r="N13" s="3">
        <v>92</v>
      </c>
      <c r="O13" s="3">
        <v>68</v>
      </c>
      <c r="P13" s="11" t="s">
        <v>49</v>
      </c>
      <c r="Q13" s="11" t="s">
        <v>48</v>
      </c>
      <c r="R13" s="3">
        <v>84</v>
      </c>
      <c r="S13" s="20">
        <f t="shared" si="0"/>
        <v>2095.5</v>
      </c>
      <c r="T13" s="20">
        <v>26</v>
      </c>
      <c r="U13" s="20">
        <f t="shared" si="1"/>
        <v>80.59615384615384</v>
      </c>
      <c r="W13" s="12" t="s">
        <v>62</v>
      </c>
      <c r="X13" s="12" t="s">
        <v>63</v>
      </c>
      <c r="Y13" s="5">
        <v>93</v>
      </c>
      <c r="Z13" s="5">
        <v>80</v>
      </c>
      <c r="AA13" s="12" t="s">
        <v>48</v>
      </c>
      <c r="AB13" s="5">
        <v>89</v>
      </c>
      <c r="AC13" s="12" t="s">
        <v>50</v>
      </c>
      <c r="AD13" s="5">
        <v>84</v>
      </c>
      <c r="AE13" s="12" t="s">
        <v>48</v>
      </c>
      <c r="AF13" s="5">
        <v>96</v>
      </c>
      <c r="AG13" s="5">
        <v>74</v>
      </c>
      <c r="AH13" s="5">
        <v>88</v>
      </c>
      <c r="AI13" s="12" t="s">
        <v>51</v>
      </c>
      <c r="AJ13" s="5">
        <v>97</v>
      </c>
      <c r="AK13" s="5">
        <v>85</v>
      </c>
      <c r="AL13" s="5">
        <v>94</v>
      </c>
      <c r="AM13" s="5">
        <v>86</v>
      </c>
      <c r="AN13" s="20">
        <f>Y13*1+Z13*4+AB13*2.5+AC13*1+AD13*4.5+AF13*3+AG13*2+AH13*2+AI13*2+AJ13*2+AK13*2+AL13*3+AM13*2</f>
        <v>2688.5</v>
      </c>
      <c r="AO13" s="20">
        <v>31</v>
      </c>
      <c r="AP13" s="20">
        <f t="shared" si="2"/>
        <v>86.725806451612897</v>
      </c>
      <c r="AQ13" s="20">
        <f t="shared" si="3"/>
        <v>4784</v>
      </c>
      <c r="AR13" s="20">
        <f t="shared" si="4"/>
        <v>57</v>
      </c>
      <c r="AS13" s="20">
        <f t="shared" si="5"/>
        <v>83.929824561403507</v>
      </c>
      <c r="AT13" s="20">
        <v>0.5</v>
      </c>
      <c r="AU13" s="20">
        <f t="shared" si="6"/>
        <v>84.429824561403507</v>
      </c>
    </row>
    <row r="14" spans="1:47" x14ac:dyDescent="0.15">
      <c r="A14" s="3">
        <v>11</v>
      </c>
      <c r="B14" s="11" t="s">
        <v>70</v>
      </c>
      <c r="C14" s="11" t="s">
        <v>71</v>
      </c>
      <c r="D14" s="11" t="s">
        <v>48</v>
      </c>
      <c r="E14" s="11" t="s">
        <v>49</v>
      </c>
      <c r="F14" s="3">
        <v>81</v>
      </c>
      <c r="G14" s="3">
        <v>83</v>
      </c>
      <c r="H14" s="3">
        <v>87</v>
      </c>
      <c r="I14" s="11" t="s">
        <v>48</v>
      </c>
      <c r="J14" s="3">
        <v>88</v>
      </c>
      <c r="K14" s="11" t="s">
        <v>48</v>
      </c>
      <c r="L14" s="11" t="s">
        <v>48</v>
      </c>
      <c r="M14" s="3">
        <v>88</v>
      </c>
      <c r="N14" s="3">
        <v>85</v>
      </c>
      <c r="O14" s="3">
        <v>63</v>
      </c>
      <c r="P14" s="11" t="s">
        <v>49</v>
      </c>
      <c r="Q14" s="11" t="s">
        <v>48</v>
      </c>
      <c r="R14" s="3">
        <v>82</v>
      </c>
      <c r="S14" s="20">
        <f t="shared" si="0"/>
        <v>2162.5</v>
      </c>
      <c r="T14" s="20">
        <v>26</v>
      </c>
      <c r="U14" s="20">
        <f t="shared" si="1"/>
        <v>83.17307692307692</v>
      </c>
      <c r="W14" s="12" t="s">
        <v>70</v>
      </c>
      <c r="X14" s="12" t="s">
        <v>71</v>
      </c>
      <c r="Y14" s="5">
        <v>92</v>
      </c>
      <c r="Z14" s="5">
        <v>78</v>
      </c>
      <c r="AA14" s="12" t="s">
        <v>48</v>
      </c>
      <c r="AB14" s="5">
        <v>97</v>
      </c>
      <c r="AC14" s="12" t="s">
        <v>51</v>
      </c>
      <c r="AD14" s="5">
        <v>84</v>
      </c>
      <c r="AE14" s="12" t="s">
        <v>48</v>
      </c>
      <c r="AF14" s="5">
        <v>81</v>
      </c>
      <c r="AG14" s="5">
        <v>79</v>
      </c>
      <c r="AH14" s="5">
        <v>87</v>
      </c>
      <c r="AI14" s="12" t="s">
        <v>49</v>
      </c>
      <c r="AJ14" s="5">
        <v>86</v>
      </c>
      <c r="AK14" s="5">
        <v>92</v>
      </c>
      <c r="AL14" s="5">
        <v>92</v>
      </c>
      <c r="AM14" s="5">
        <v>85</v>
      </c>
      <c r="AN14" s="20">
        <f>Y14*1+Z14*4+AB14*2.5+AC14*1+AD14*4.5+AF14*3+AG14*2+AH14*2+AI14*2+AJ14*2+AK14*2+AL14*3+AM14*2</f>
        <v>2646.5</v>
      </c>
      <c r="AO14" s="20">
        <v>31</v>
      </c>
      <c r="AP14" s="20">
        <f t="shared" si="2"/>
        <v>85.370967741935488</v>
      </c>
      <c r="AQ14" s="20">
        <f t="shared" si="3"/>
        <v>4809</v>
      </c>
      <c r="AR14" s="20">
        <f t="shared" si="4"/>
        <v>57</v>
      </c>
      <c r="AS14" s="20">
        <f t="shared" si="5"/>
        <v>84.368421052631575</v>
      </c>
      <c r="AT14" s="20">
        <v>0</v>
      </c>
      <c r="AU14" s="20">
        <f t="shared" si="6"/>
        <v>84.368421052631575</v>
      </c>
    </row>
    <row r="15" spans="1:47" x14ac:dyDescent="0.15">
      <c r="A15" s="3">
        <v>12</v>
      </c>
      <c r="B15" s="11" t="s">
        <v>72</v>
      </c>
      <c r="C15" s="11" t="s">
        <v>73</v>
      </c>
      <c r="D15" s="11" t="s">
        <v>48</v>
      </c>
      <c r="E15" s="11" t="s">
        <v>49</v>
      </c>
      <c r="F15" s="3">
        <v>80</v>
      </c>
      <c r="G15" s="3">
        <v>93</v>
      </c>
      <c r="H15" s="3">
        <v>88</v>
      </c>
      <c r="I15" s="11" t="s">
        <v>48</v>
      </c>
      <c r="J15" s="3">
        <v>85</v>
      </c>
      <c r="K15" s="11" t="s">
        <v>48</v>
      </c>
      <c r="L15" s="11" t="s">
        <v>48</v>
      </c>
      <c r="M15" s="3">
        <v>83</v>
      </c>
      <c r="N15" s="3">
        <v>88</v>
      </c>
      <c r="O15" s="3">
        <v>79</v>
      </c>
      <c r="P15" s="11" t="s">
        <v>51</v>
      </c>
      <c r="Q15" s="11" t="s">
        <v>48</v>
      </c>
      <c r="R15" s="3">
        <v>83</v>
      </c>
      <c r="S15" s="20">
        <f t="shared" si="0"/>
        <v>2211.5</v>
      </c>
      <c r="T15" s="20">
        <v>26</v>
      </c>
      <c r="U15" s="20">
        <f t="shared" si="1"/>
        <v>85.057692307692307</v>
      </c>
      <c r="W15" s="12" t="s">
        <v>72</v>
      </c>
      <c r="X15" s="12" t="s">
        <v>73</v>
      </c>
      <c r="Y15" s="5">
        <v>83</v>
      </c>
      <c r="Z15" s="5">
        <v>83</v>
      </c>
      <c r="AA15" s="12" t="s">
        <v>48</v>
      </c>
      <c r="AB15" s="5">
        <v>79</v>
      </c>
      <c r="AC15" s="12" t="s">
        <v>51</v>
      </c>
      <c r="AD15" s="5">
        <v>70</v>
      </c>
      <c r="AE15" s="12" t="s">
        <v>48</v>
      </c>
      <c r="AF15" s="5">
        <v>84</v>
      </c>
      <c r="AG15" s="5">
        <v>77</v>
      </c>
      <c r="AH15" s="5">
        <v>84</v>
      </c>
      <c r="AI15" s="12" t="s">
        <v>49</v>
      </c>
      <c r="AJ15" s="5">
        <v>82</v>
      </c>
      <c r="AK15" s="5">
        <v>88</v>
      </c>
      <c r="AL15" s="5">
        <v>93</v>
      </c>
      <c r="AM15" s="5">
        <v>85</v>
      </c>
      <c r="AN15" s="20">
        <f>Y15*1+Z15*4+AB15*2.5+AC15*1+AD15*4.5+AF15*3+AG15*2+AH15*2+AI15*2+AJ15*2+AK15*2+AL15*3+AM15*2</f>
        <v>2535.5</v>
      </c>
      <c r="AO15" s="20">
        <v>31</v>
      </c>
      <c r="AP15" s="20">
        <f t="shared" si="2"/>
        <v>81.790322580645167</v>
      </c>
      <c r="AQ15" s="20">
        <f t="shared" si="3"/>
        <v>4747</v>
      </c>
      <c r="AR15" s="20">
        <f t="shared" si="4"/>
        <v>57</v>
      </c>
      <c r="AS15" s="20">
        <f t="shared" si="5"/>
        <v>83.280701754385959</v>
      </c>
      <c r="AT15" s="20">
        <v>0.5</v>
      </c>
      <c r="AU15" s="20">
        <f t="shared" si="6"/>
        <v>83.780701754385959</v>
      </c>
    </row>
    <row r="16" spans="1:47" x14ac:dyDescent="0.15">
      <c r="A16" s="3">
        <v>13</v>
      </c>
      <c r="B16" s="11" t="s">
        <v>76</v>
      </c>
      <c r="C16" s="11" t="s">
        <v>77</v>
      </c>
      <c r="D16" s="11" t="s">
        <v>48</v>
      </c>
      <c r="E16" s="11" t="s">
        <v>50</v>
      </c>
      <c r="F16" s="3">
        <v>79</v>
      </c>
      <c r="G16" s="3">
        <v>85</v>
      </c>
      <c r="H16" s="3">
        <v>91</v>
      </c>
      <c r="I16" s="11" t="s">
        <v>48</v>
      </c>
      <c r="J16" s="3">
        <v>80</v>
      </c>
      <c r="K16" s="11" t="s">
        <v>48</v>
      </c>
      <c r="L16" s="11" t="s">
        <v>48</v>
      </c>
      <c r="M16" s="3">
        <v>70</v>
      </c>
      <c r="N16" s="11" t="s">
        <v>48</v>
      </c>
      <c r="O16" s="3">
        <v>74</v>
      </c>
      <c r="P16" s="11" t="s">
        <v>50</v>
      </c>
      <c r="Q16" s="11" t="s">
        <v>48</v>
      </c>
      <c r="R16" s="3">
        <v>79</v>
      </c>
      <c r="S16" s="20">
        <f>E16*1+F16*3+G16*4+H16*3+J16*4.5+M16*2+O16*2+P16*1+R16*3</f>
        <v>1925</v>
      </c>
      <c r="T16" s="20">
        <v>23.5</v>
      </c>
      <c r="U16" s="20">
        <f t="shared" si="1"/>
        <v>81.914893617021278</v>
      </c>
      <c r="W16" s="12" t="s">
        <v>76</v>
      </c>
      <c r="X16" s="13" t="s">
        <v>77</v>
      </c>
      <c r="Y16" s="7">
        <v>85</v>
      </c>
      <c r="Z16" s="8">
        <v>82</v>
      </c>
      <c r="AA16" s="13" t="s">
        <v>48</v>
      </c>
      <c r="AB16" s="8">
        <v>95</v>
      </c>
      <c r="AC16" s="14" t="s">
        <v>49</v>
      </c>
      <c r="AD16" s="8">
        <v>83</v>
      </c>
      <c r="AE16" s="5"/>
      <c r="AF16" s="7">
        <v>85</v>
      </c>
      <c r="AG16" s="8">
        <v>76</v>
      </c>
      <c r="AH16" s="8">
        <v>82</v>
      </c>
      <c r="AI16" s="14" t="s">
        <v>49</v>
      </c>
      <c r="AJ16" s="8">
        <v>84</v>
      </c>
      <c r="AK16" s="8">
        <v>83</v>
      </c>
      <c r="AL16" s="8">
        <v>88</v>
      </c>
      <c r="AM16" s="8">
        <v>87</v>
      </c>
      <c r="AN16" s="20">
        <f>Y16*1+Z16*4+AB16*2.5+AC16*1+AD16*4.5+AF16*3+AG16*2+AH16*2+AI16*2+AJ16*2+AK16*2+AL16*3+AM16*2</f>
        <v>2622</v>
      </c>
      <c r="AO16" s="20">
        <v>31</v>
      </c>
      <c r="AP16" s="20">
        <f t="shared" si="2"/>
        <v>84.58064516129032</v>
      </c>
      <c r="AQ16" s="20">
        <f t="shared" si="3"/>
        <v>4547</v>
      </c>
      <c r="AR16" s="20">
        <f t="shared" si="4"/>
        <v>54.5</v>
      </c>
      <c r="AS16" s="20">
        <f t="shared" si="5"/>
        <v>83.431192660550465</v>
      </c>
      <c r="AT16" s="20">
        <v>0</v>
      </c>
      <c r="AU16" s="20">
        <f t="shared" si="6"/>
        <v>83.431192660550465</v>
      </c>
    </row>
    <row r="17" spans="1:47" x14ac:dyDescent="0.15">
      <c r="A17" s="3">
        <v>14</v>
      </c>
      <c r="B17" s="11" t="s">
        <v>74</v>
      </c>
      <c r="C17" s="11" t="s">
        <v>75</v>
      </c>
      <c r="D17" s="11" t="s">
        <v>48</v>
      </c>
      <c r="E17" s="11" t="s">
        <v>49</v>
      </c>
      <c r="F17" s="3">
        <v>71</v>
      </c>
      <c r="G17" s="3">
        <v>86</v>
      </c>
      <c r="H17" s="3">
        <v>84</v>
      </c>
      <c r="I17" s="11" t="s">
        <v>48</v>
      </c>
      <c r="J17" s="3">
        <v>76</v>
      </c>
      <c r="K17" s="11" t="s">
        <v>48</v>
      </c>
      <c r="L17" s="11" t="s">
        <v>48</v>
      </c>
      <c r="M17" s="3">
        <v>74</v>
      </c>
      <c r="N17" s="3">
        <v>87</v>
      </c>
      <c r="O17" s="3">
        <v>80</v>
      </c>
      <c r="P17" s="11" t="s">
        <v>49</v>
      </c>
      <c r="Q17" s="11" t="s">
        <v>48</v>
      </c>
      <c r="R17" s="3">
        <v>76</v>
      </c>
      <c r="S17" s="20">
        <f t="shared" ref="S17:S23" si="7">E17*1+F17*3+G17*4+H17*3+J17*4.5+M17*2+N17*2.5+O17*2+P17*1+R17*3</f>
        <v>2074.5</v>
      </c>
      <c r="T17" s="20">
        <v>26</v>
      </c>
      <c r="U17" s="20">
        <f t="shared" si="1"/>
        <v>79.788461538461533</v>
      </c>
      <c r="W17" s="12" t="s">
        <v>74</v>
      </c>
      <c r="X17" s="12" t="s">
        <v>75</v>
      </c>
      <c r="Y17" s="5">
        <v>87</v>
      </c>
      <c r="Z17" s="5">
        <v>82</v>
      </c>
      <c r="AA17" s="12" t="s">
        <v>48</v>
      </c>
      <c r="AB17" s="5">
        <v>95</v>
      </c>
      <c r="AC17" s="12" t="s">
        <v>49</v>
      </c>
      <c r="AD17" s="5">
        <v>81</v>
      </c>
      <c r="AE17" s="12" t="s">
        <v>48</v>
      </c>
      <c r="AF17" s="5">
        <v>85</v>
      </c>
      <c r="AG17" s="12" t="s">
        <v>48</v>
      </c>
      <c r="AH17" s="5">
        <v>82</v>
      </c>
      <c r="AI17" s="12" t="s">
        <v>49</v>
      </c>
      <c r="AJ17" s="5">
        <v>91</v>
      </c>
      <c r="AK17" s="5">
        <v>94</v>
      </c>
      <c r="AL17" s="5">
        <v>81</v>
      </c>
      <c r="AM17" s="5">
        <v>87</v>
      </c>
      <c r="AN17" s="20">
        <f>Y17*1+Z17*4+AB17*2.5+AC17*1+AD17*4.5+AF17*3+AH17*2+AI17*2+AJ17*2+AK17*2+AL17*3+AM17*2</f>
        <v>2478</v>
      </c>
      <c r="AO17" s="20">
        <v>29</v>
      </c>
      <c r="AP17" s="20">
        <f t="shared" si="2"/>
        <v>85.448275862068968</v>
      </c>
      <c r="AQ17" s="20">
        <f t="shared" si="3"/>
        <v>4552.5</v>
      </c>
      <c r="AR17" s="20">
        <f t="shared" si="4"/>
        <v>55</v>
      </c>
      <c r="AS17" s="20">
        <f t="shared" si="5"/>
        <v>82.772727272727266</v>
      </c>
      <c r="AT17" s="20">
        <v>0.5</v>
      </c>
      <c r="AU17" s="20">
        <f t="shared" si="6"/>
        <v>83.272727272727266</v>
      </c>
    </row>
    <row r="18" spans="1:47" x14ac:dyDescent="0.15">
      <c r="A18" s="3">
        <v>15</v>
      </c>
      <c r="B18" s="11" t="s">
        <v>78</v>
      </c>
      <c r="C18" s="11" t="s">
        <v>79</v>
      </c>
      <c r="D18" s="11" t="s">
        <v>48</v>
      </c>
      <c r="E18" s="11" t="s">
        <v>50</v>
      </c>
      <c r="F18" s="3">
        <v>74</v>
      </c>
      <c r="G18" s="3">
        <v>80</v>
      </c>
      <c r="H18" s="3">
        <v>81</v>
      </c>
      <c r="I18" s="11" t="s">
        <v>48</v>
      </c>
      <c r="J18" s="3">
        <v>74</v>
      </c>
      <c r="K18" s="11" t="s">
        <v>48</v>
      </c>
      <c r="L18" s="11" t="s">
        <v>48</v>
      </c>
      <c r="M18" s="3">
        <v>79</v>
      </c>
      <c r="N18" s="3">
        <v>91</v>
      </c>
      <c r="O18" s="3">
        <v>78</v>
      </c>
      <c r="P18" s="11" t="s">
        <v>49</v>
      </c>
      <c r="Q18" s="11" t="s">
        <v>48</v>
      </c>
      <c r="R18" s="3">
        <v>85</v>
      </c>
      <c r="S18" s="20">
        <f t="shared" si="7"/>
        <v>2094.5</v>
      </c>
      <c r="T18" s="20">
        <v>26</v>
      </c>
      <c r="U18" s="20">
        <f t="shared" si="1"/>
        <v>80.557692307692307</v>
      </c>
      <c r="W18" s="12" t="s">
        <v>78</v>
      </c>
      <c r="X18" s="12" t="s">
        <v>79</v>
      </c>
      <c r="Y18" s="5">
        <v>85</v>
      </c>
      <c r="Z18" s="5">
        <v>73</v>
      </c>
      <c r="AA18" s="12" t="s">
        <v>48</v>
      </c>
      <c r="AB18" s="5">
        <v>93</v>
      </c>
      <c r="AC18" s="12" t="s">
        <v>50</v>
      </c>
      <c r="AD18" s="5">
        <v>86</v>
      </c>
      <c r="AE18" s="12" t="s">
        <v>48</v>
      </c>
      <c r="AF18" s="5">
        <v>87</v>
      </c>
      <c r="AG18" s="12" t="s">
        <v>48</v>
      </c>
      <c r="AH18" s="5">
        <v>88</v>
      </c>
      <c r="AI18" s="12" t="s">
        <v>49</v>
      </c>
      <c r="AJ18" s="5">
        <v>82</v>
      </c>
      <c r="AK18" s="5">
        <v>92</v>
      </c>
      <c r="AL18" s="5">
        <v>91</v>
      </c>
      <c r="AM18" s="5">
        <v>83</v>
      </c>
      <c r="AN18" s="20">
        <f>Y18*1+Z18*4+AB18*2.5+AC18*1+AD18*4.5+AF18*3+AH18*2+AI18*2+AJ18*2+AK18*2+AL18*3+AM18*2</f>
        <v>2485.5</v>
      </c>
      <c r="AO18" s="20">
        <v>29</v>
      </c>
      <c r="AP18" s="20">
        <f t="shared" si="2"/>
        <v>85.706896551724142</v>
      </c>
      <c r="AQ18" s="20">
        <f t="shared" si="3"/>
        <v>4580</v>
      </c>
      <c r="AR18" s="20">
        <f t="shared" si="4"/>
        <v>55</v>
      </c>
      <c r="AS18" s="20">
        <f t="shared" si="5"/>
        <v>83.272727272727266</v>
      </c>
      <c r="AT18" s="20">
        <v>0</v>
      </c>
      <c r="AU18" s="20">
        <f t="shared" si="6"/>
        <v>83.272727272727266</v>
      </c>
    </row>
    <row r="19" spans="1:47" x14ac:dyDescent="0.15">
      <c r="A19" s="3">
        <v>16</v>
      </c>
      <c r="B19" s="11" t="s">
        <v>80</v>
      </c>
      <c r="C19" s="11" t="s">
        <v>81</v>
      </c>
      <c r="D19" s="11" t="s">
        <v>48</v>
      </c>
      <c r="E19" s="11" t="s">
        <v>49</v>
      </c>
      <c r="F19" s="3">
        <v>81</v>
      </c>
      <c r="G19" s="3">
        <v>84</v>
      </c>
      <c r="H19" s="3">
        <v>89</v>
      </c>
      <c r="I19" s="11" t="s">
        <v>48</v>
      </c>
      <c r="J19" s="3">
        <v>69</v>
      </c>
      <c r="K19" s="11" t="s">
        <v>48</v>
      </c>
      <c r="L19" s="11" t="s">
        <v>48</v>
      </c>
      <c r="M19" s="3">
        <v>70</v>
      </c>
      <c r="N19" s="3">
        <v>89</v>
      </c>
      <c r="O19" s="3">
        <v>62</v>
      </c>
      <c r="P19" s="11" t="s">
        <v>49</v>
      </c>
      <c r="Q19" s="11" t="s">
        <v>48</v>
      </c>
      <c r="R19" s="3">
        <v>71</v>
      </c>
      <c r="S19" s="20">
        <f t="shared" si="7"/>
        <v>2026</v>
      </c>
      <c r="T19" s="20">
        <v>26</v>
      </c>
      <c r="U19" s="20">
        <f t="shared" si="1"/>
        <v>77.92307692307692</v>
      </c>
      <c r="W19" s="12" t="s">
        <v>80</v>
      </c>
      <c r="X19" s="13" t="s">
        <v>81</v>
      </c>
      <c r="Y19" s="7">
        <v>86</v>
      </c>
      <c r="Z19" s="8">
        <v>87</v>
      </c>
      <c r="AA19" s="13" t="s">
        <v>48</v>
      </c>
      <c r="AB19" s="8">
        <v>98</v>
      </c>
      <c r="AC19" s="14" t="s">
        <v>49</v>
      </c>
      <c r="AD19" s="8">
        <v>90</v>
      </c>
      <c r="AE19" s="5"/>
      <c r="AF19" s="7">
        <v>86</v>
      </c>
      <c r="AG19" s="8">
        <v>77</v>
      </c>
      <c r="AH19" s="8">
        <v>83</v>
      </c>
      <c r="AI19" s="14" t="s">
        <v>49</v>
      </c>
      <c r="AJ19" s="8">
        <v>86</v>
      </c>
      <c r="AK19" s="8">
        <v>92</v>
      </c>
      <c r="AL19" s="8">
        <v>91</v>
      </c>
      <c r="AM19" s="8">
        <v>80</v>
      </c>
      <c r="AN19" s="20">
        <f t="shared" ref="AN19:AN26" si="8">Y19*1+Z19*4+AB19*2.5+AC19*1+AD19*4.5+AF19*3+AG19*2+AH19*2+AI19*2+AJ19*2+AK19*2+AL19*3+AM19*2</f>
        <v>2706</v>
      </c>
      <c r="AO19" s="20">
        <v>31</v>
      </c>
      <c r="AP19" s="20">
        <f t="shared" si="2"/>
        <v>87.290322580645167</v>
      </c>
      <c r="AQ19" s="20">
        <f t="shared" si="3"/>
        <v>4732</v>
      </c>
      <c r="AR19" s="20">
        <f t="shared" si="4"/>
        <v>57</v>
      </c>
      <c r="AS19" s="20">
        <f t="shared" si="5"/>
        <v>83.017543859649123</v>
      </c>
      <c r="AT19" s="20">
        <v>0</v>
      </c>
      <c r="AU19" s="20">
        <f t="shared" si="6"/>
        <v>83.017543859649123</v>
      </c>
    </row>
    <row r="20" spans="1:47" x14ac:dyDescent="0.15">
      <c r="A20" s="3">
        <v>17</v>
      </c>
      <c r="B20" s="11" t="s">
        <v>82</v>
      </c>
      <c r="C20" s="11" t="s">
        <v>83</v>
      </c>
      <c r="D20" s="11" t="s">
        <v>48</v>
      </c>
      <c r="E20" s="11" t="s">
        <v>51</v>
      </c>
      <c r="F20" s="3">
        <v>77</v>
      </c>
      <c r="G20" s="3">
        <v>85</v>
      </c>
      <c r="H20" s="3">
        <v>85</v>
      </c>
      <c r="I20" s="11" t="s">
        <v>48</v>
      </c>
      <c r="J20" s="3">
        <v>79</v>
      </c>
      <c r="K20" s="11" t="s">
        <v>48</v>
      </c>
      <c r="L20" s="11" t="s">
        <v>48</v>
      </c>
      <c r="M20" s="3">
        <v>71</v>
      </c>
      <c r="N20" s="3">
        <v>94</v>
      </c>
      <c r="O20" s="3">
        <v>60</v>
      </c>
      <c r="P20" s="11" t="s">
        <v>51</v>
      </c>
      <c r="Q20" s="11" t="s">
        <v>48</v>
      </c>
      <c r="R20" s="3">
        <v>80</v>
      </c>
      <c r="S20" s="20">
        <f t="shared" si="7"/>
        <v>2068.5</v>
      </c>
      <c r="T20" s="20">
        <v>26</v>
      </c>
      <c r="U20" s="20">
        <f t="shared" si="1"/>
        <v>79.557692307692307</v>
      </c>
      <c r="W20" s="12" t="s">
        <v>82</v>
      </c>
      <c r="X20" s="12" t="s">
        <v>83</v>
      </c>
      <c r="Y20" s="5">
        <v>90</v>
      </c>
      <c r="Z20" s="5">
        <v>94</v>
      </c>
      <c r="AA20" s="12" t="s">
        <v>48</v>
      </c>
      <c r="AB20" s="5">
        <v>98</v>
      </c>
      <c r="AC20" s="12" t="s">
        <v>50</v>
      </c>
      <c r="AD20" s="5">
        <v>75</v>
      </c>
      <c r="AE20" s="12" t="s">
        <v>48</v>
      </c>
      <c r="AF20" s="5">
        <v>90</v>
      </c>
      <c r="AG20" s="5">
        <v>77</v>
      </c>
      <c r="AH20" s="5">
        <v>84</v>
      </c>
      <c r="AI20" s="12" t="s">
        <v>49</v>
      </c>
      <c r="AJ20" s="5">
        <v>79</v>
      </c>
      <c r="AK20" s="5">
        <v>88</v>
      </c>
      <c r="AL20" s="5">
        <v>93</v>
      </c>
      <c r="AM20" s="5">
        <v>71</v>
      </c>
      <c r="AN20" s="20">
        <f t="shared" si="8"/>
        <v>2660.5</v>
      </c>
      <c r="AO20" s="20">
        <v>31</v>
      </c>
      <c r="AP20" s="20">
        <f t="shared" si="2"/>
        <v>85.822580645161295</v>
      </c>
      <c r="AQ20" s="20">
        <f t="shared" si="3"/>
        <v>4729</v>
      </c>
      <c r="AR20" s="20">
        <f t="shared" si="4"/>
        <v>57</v>
      </c>
      <c r="AS20" s="20">
        <f t="shared" si="5"/>
        <v>82.964912280701753</v>
      </c>
      <c r="AT20" s="20">
        <v>0</v>
      </c>
      <c r="AU20" s="20">
        <f t="shared" si="6"/>
        <v>82.964912280701753</v>
      </c>
    </row>
    <row r="21" spans="1:47" x14ac:dyDescent="0.15">
      <c r="A21" s="3">
        <v>18</v>
      </c>
      <c r="B21" s="11" t="s">
        <v>84</v>
      </c>
      <c r="C21" s="11" t="s">
        <v>85</v>
      </c>
      <c r="D21" s="11" t="s">
        <v>48</v>
      </c>
      <c r="E21" s="11" t="s">
        <v>49</v>
      </c>
      <c r="F21" s="3">
        <v>74</v>
      </c>
      <c r="G21" s="3">
        <v>89</v>
      </c>
      <c r="H21" s="3">
        <v>89</v>
      </c>
      <c r="I21" s="11" t="s">
        <v>48</v>
      </c>
      <c r="J21" s="3">
        <v>74</v>
      </c>
      <c r="K21" s="11" t="s">
        <v>48</v>
      </c>
      <c r="L21" s="11" t="s">
        <v>48</v>
      </c>
      <c r="M21" s="3">
        <v>82</v>
      </c>
      <c r="N21" s="3">
        <v>88</v>
      </c>
      <c r="O21" s="3">
        <v>68</v>
      </c>
      <c r="P21" s="11" t="s">
        <v>50</v>
      </c>
      <c r="Q21" s="11" t="s">
        <v>48</v>
      </c>
      <c r="R21" s="3">
        <v>77</v>
      </c>
      <c r="S21" s="20">
        <f t="shared" si="7"/>
        <v>2109</v>
      </c>
      <c r="T21" s="20">
        <v>26</v>
      </c>
      <c r="U21" s="20">
        <f t="shared" si="1"/>
        <v>81.115384615384613</v>
      </c>
      <c r="W21" s="12" t="s">
        <v>84</v>
      </c>
      <c r="X21" s="12" t="s">
        <v>85</v>
      </c>
      <c r="Y21" s="5">
        <v>85</v>
      </c>
      <c r="Z21" s="5">
        <v>78</v>
      </c>
      <c r="AA21" s="12" t="s">
        <v>48</v>
      </c>
      <c r="AB21" s="5">
        <v>96</v>
      </c>
      <c r="AC21" s="12" t="s">
        <v>49</v>
      </c>
      <c r="AD21" s="5">
        <v>78</v>
      </c>
      <c r="AE21" s="12" t="s">
        <v>48</v>
      </c>
      <c r="AF21" s="5">
        <v>79</v>
      </c>
      <c r="AG21" s="5">
        <v>67</v>
      </c>
      <c r="AH21" s="5">
        <v>87</v>
      </c>
      <c r="AI21" s="12" t="s">
        <v>50</v>
      </c>
      <c r="AJ21" s="5">
        <v>89</v>
      </c>
      <c r="AK21" s="5">
        <v>91</v>
      </c>
      <c r="AL21" s="5">
        <v>94</v>
      </c>
      <c r="AM21" s="5">
        <v>83</v>
      </c>
      <c r="AN21" s="20">
        <f t="shared" si="8"/>
        <v>2616</v>
      </c>
      <c r="AO21" s="20">
        <v>31</v>
      </c>
      <c r="AP21" s="20">
        <f t="shared" si="2"/>
        <v>84.387096774193552</v>
      </c>
      <c r="AQ21" s="20">
        <f t="shared" si="3"/>
        <v>4725</v>
      </c>
      <c r="AR21" s="20">
        <f t="shared" si="4"/>
        <v>57</v>
      </c>
      <c r="AS21" s="20">
        <f t="shared" si="5"/>
        <v>82.89473684210526</v>
      </c>
      <c r="AT21" s="20">
        <v>0</v>
      </c>
      <c r="AU21" s="20">
        <f t="shared" si="6"/>
        <v>82.89473684210526</v>
      </c>
    </row>
    <row r="22" spans="1:47" x14ac:dyDescent="0.15">
      <c r="A22" s="4">
        <v>19</v>
      </c>
      <c r="B22" s="11" t="s">
        <v>86</v>
      </c>
      <c r="C22" s="15" t="s">
        <v>87</v>
      </c>
      <c r="D22" s="11" t="s">
        <v>48</v>
      </c>
      <c r="E22" s="11" t="s">
        <v>51</v>
      </c>
      <c r="F22" s="3">
        <v>80</v>
      </c>
      <c r="G22" s="3">
        <v>86</v>
      </c>
      <c r="H22" s="3">
        <v>85</v>
      </c>
      <c r="I22" s="11" t="s">
        <v>48</v>
      </c>
      <c r="J22" s="3">
        <v>71</v>
      </c>
      <c r="K22" s="11" t="s">
        <v>48</v>
      </c>
      <c r="L22" s="11" t="s">
        <v>48</v>
      </c>
      <c r="M22" s="3">
        <v>69</v>
      </c>
      <c r="N22" s="3">
        <v>90</v>
      </c>
      <c r="O22" s="11" t="s">
        <v>88</v>
      </c>
      <c r="P22" s="11" t="s">
        <v>49</v>
      </c>
      <c r="Q22" s="11" t="s">
        <v>48</v>
      </c>
      <c r="R22" s="3">
        <v>82</v>
      </c>
      <c r="S22" s="20">
        <f t="shared" si="7"/>
        <v>2039.5</v>
      </c>
      <c r="T22" s="20">
        <v>26</v>
      </c>
      <c r="U22" s="20">
        <f t="shared" si="1"/>
        <v>78.442307692307693</v>
      </c>
      <c r="W22" s="12" t="s">
        <v>86</v>
      </c>
      <c r="X22" s="12" t="s">
        <v>87</v>
      </c>
      <c r="Y22" s="5">
        <v>86</v>
      </c>
      <c r="Z22" s="5">
        <v>87</v>
      </c>
      <c r="AA22" s="12" t="s">
        <v>48</v>
      </c>
      <c r="AB22" s="5">
        <v>100</v>
      </c>
      <c r="AC22" s="12" t="s">
        <v>49</v>
      </c>
      <c r="AD22" s="5">
        <v>90</v>
      </c>
      <c r="AE22" s="12" t="s">
        <v>48</v>
      </c>
      <c r="AF22" s="5">
        <v>80</v>
      </c>
      <c r="AG22" s="5">
        <v>79</v>
      </c>
      <c r="AH22" s="5">
        <v>83</v>
      </c>
      <c r="AI22" s="12" t="s">
        <v>49</v>
      </c>
      <c r="AJ22" s="5">
        <v>73</v>
      </c>
      <c r="AK22" s="5">
        <v>89</v>
      </c>
      <c r="AL22" s="5">
        <v>82</v>
      </c>
      <c r="AM22" s="5">
        <v>80</v>
      </c>
      <c r="AN22" s="20">
        <f t="shared" si="8"/>
        <v>2638</v>
      </c>
      <c r="AO22" s="20">
        <v>31</v>
      </c>
      <c r="AP22" s="20">
        <f t="shared" si="2"/>
        <v>85.096774193548384</v>
      </c>
      <c r="AQ22" s="20">
        <f t="shared" si="3"/>
        <v>4677.5</v>
      </c>
      <c r="AR22" s="20">
        <f t="shared" si="4"/>
        <v>57</v>
      </c>
      <c r="AS22" s="20">
        <f t="shared" si="5"/>
        <v>82.061403508771932</v>
      </c>
      <c r="AT22" s="20">
        <v>0</v>
      </c>
      <c r="AU22" s="20">
        <f t="shared" si="6"/>
        <v>82.061403508771932</v>
      </c>
    </row>
    <row r="23" spans="1:47" x14ac:dyDescent="0.15">
      <c r="A23" s="3">
        <v>20</v>
      </c>
      <c r="B23" s="11" t="s">
        <v>93</v>
      </c>
      <c r="C23" s="11" t="s">
        <v>94</v>
      </c>
      <c r="D23" s="11" t="s">
        <v>48</v>
      </c>
      <c r="E23" s="11" t="s">
        <v>51</v>
      </c>
      <c r="F23" s="3">
        <v>77</v>
      </c>
      <c r="G23" s="3">
        <v>86</v>
      </c>
      <c r="H23" s="3">
        <v>89</v>
      </c>
      <c r="I23" s="11" t="s">
        <v>48</v>
      </c>
      <c r="J23" s="3">
        <v>79</v>
      </c>
      <c r="K23" s="11" t="s">
        <v>48</v>
      </c>
      <c r="L23" s="11" t="s">
        <v>48</v>
      </c>
      <c r="M23" s="3">
        <v>77</v>
      </c>
      <c r="N23" s="3">
        <v>93</v>
      </c>
      <c r="O23" s="3">
        <v>79</v>
      </c>
      <c r="P23" s="11" t="s">
        <v>49</v>
      </c>
      <c r="Q23" s="11" t="s">
        <v>48</v>
      </c>
      <c r="R23" s="3">
        <v>76</v>
      </c>
      <c r="S23" s="20">
        <f t="shared" si="7"/>
        <v>2130</v>
      </c>
      <c r="T23" s="20">
        <v>26</v>
      </c>
      <c r="U23" s="20">
        <f t="shared" si="1"/>
        <v>81.92307692307692</v>
      </c>
      <c r="W23" s="12" t="s">
        <v>93</v>
      </c>
      <c r="X23" s="12" t="s">
        <v>94</v>
      </c>
      <c r="Y23" s="5">
        <v>88</v>
      </c>
      <c r="Z23" s="5">
        <v>90</v>
      </c>
      <c r="AA23" s="12" t="s">
        <v>48</v>
      </c>
      <c r="AB23" s="5">
        <v>90</v>
      </c>
      <c r="AC23" s="12" t="s">
        <v>51</v>
      </c>
      <c r="AD23" s="5">
        <v>70</v>
      </c>
      <c r="AE23" s="12" t="s">
        <v>48</v>
      </c>
      <c r="AF23" s="5">
        <v>85</v>
      </c>
      <c r="AG23" s="5">
        <v>61</v>
      </c>
      <c r="AH23" s="5">
        <v>79</v>
      </c>
      <c r="AI23" s="12" t="s">
        <v>51</v>
      </c>
      <c r="AJ23" s="5">
        <v>73</v>
      </c>
      <c r="AK23" s="5">
        <v>89</v>
      </c>
      <c r="AL23" s="5">
        <v>92</v>
      </c>
      <c r="AM23" s="5">
        <v>78</v>
      </c>
      <c r="AN23" s="20">
        <f t="shared" si="8"/>
        <v>2504</v>
      </c>
      <c r="AO23" s="20">
        <v>31</v>
      </c>
      <c r="AP23" s="20">
        <f t="shared" si="2"/>
        <v>80.774193548387103</v>
      </c>
      <c r="AQ23" s="20">
        <f t="shared" si="3"/>
        <v>4634</v>
      </c>
      <c r="AR23" s="20">
        <f t="shared" si="4"/>
        <v>57</v>
      </c>
      <c r="AS23" s="20">
        <f t="shared" si="5"/>
        <v>81.298245614035082</v>
      </c>
      <c r="AT23" s="20">
        <v>0</v>
      </c>
      <c r="AU23" s="20">
        <f t="shared" si="6"/>
        <v>81.298245614035082</v>
      </c>
    </row>
    <row r="24" spans="1:47" x14ac:dyDescent="0.15">
      <c r="A24" s="3">
        <v>21</v>
      </c>
      <c r="B24" s="11" t="s">
        <v>89</v>
      </c>
      <c r="C24" s="11" t="s">
        <v>90</v>
      </c>
      <c r="D24" s="11" t="s">
        <v>48</v>
      </c>
      <c r="E24" s="11" t="s">
        <v>49</v>
      </c>
      <c r="F24" s="3">
        <v>78</v>
      </c>
      <c r="G24" s="3">
        <v>67</v>
      </c>
      <c r="H24" s="3">
        <v>81</v>
      </c>
      <c r="I24" s="11" t="s">
        <v>48</v>
      </c>
      <c r="J24" s="3">
        <v>74</v>
      </c>
      <c r="K24" s="11" t="s">
        <v>48</v>
      </c>
      <c r="L24" s="11" t="s">
        <v>48</v>
      </c>
      <c r="M24" s="3">
        <v>70</v>
      </c>
      <c r="N24" s="11" t="s">
        <v>48</v>
      </c>
      <c r="O24" s="3">
        <v>67</v>
      </c>
      <c r="P24" s="11" t="s">
        <v>51</v>
      </c>
      <c r="Q24" s="11" t="s">
        <v>48</v>
      </c>
      <c r="R24" s="3">
        <v>79</v>
      </c>
      <c r="S24" s="20">
        <f>E24*1+F24*3+G24*4+H24*3+J24*4.5+M24*2+O24*2+P24*1+R24*3</f>
        <v>1749</v>
      </c>
      <c r="T24" s="20">
        <v>23.5</v>
      </c>
      <c r="U24" s="20">
        <f t="shared" si="1"/>
        <v>74.425531914893611</v>
      </c>
      <c r="W24" s="12" t="s">
        <v>89</v>
      </c>
      <c r="X24" s="13" t="s">
        <v>90</v>
      </c>
      <c r="Y24" s="7">
        <v>87</v>
      </c>
      <c r="Z24" s="8">
        <v>82</v>
      </c>
      <c r="AA24" s="13" t="s">
        <v>48</v>
      </c>
      <c r="AB24" s="8">
        <v>97</v>
      </c>
      <c r="AC24" s="14" t="s">
        <v>51</v>
      </c>
      <c r="AD24" s="8">
        <v>88</v>
      </c>
      <c r="AE24" s="5"/>
      <c r="AF24" s="7">
        <v>87</v>
      </c>
      <c r="AG24" s="8">
        <v>80</v>
      </c>
      <c r="AH24" s="8">
        <v>88</v>
      </c>
      <c r="AI24" s="14" t="s">
        <v>49</v>
      </c>
      <c r="AJ24" s="8">
        <v>80</v>
      </c>
      <c r="AK24" s="8">
        <v>94</v>
      </c>
      <c r="AL24" s="8">
        <v>86</v>
      </c>
      <c r="AM24" s="8">
        <v>76</v>
      </c>
      <c r="AN24" s="20">
        <f t="shared" si="8"/>
        <v>2653.5</v>
      </c>
      <c r="AO24" s="20">
        <v>31</v>
      </c>
      <c r="AP24" s="20">
        <f t="shared" si="2"/>
        <v>85.596774193548384</v>
      </c>
      <c r="AQ24" s="20">
        <f t="shared" si="3"/>
        <v>4402.5</v>
      </c>
      <c r="AR24" s="20">
        <f t="shared" si="4"/>
        <v>54.5</v>
      </c>
      <c r="AS24" s="20">
        <f t="shared" si="5"/>
        <v>80.779816513761475</v>
      </c>
      <c r="AT24" s="20">
        <v>0.5</v>
      </c>
      <c r="AU24" s="20">
        <f t="shared" si="6"/>
        <v>81.279816513761475</v>
      </c>
    </row>
    <row r="25" spans="1:47" x14ac:dyDescent="0.15">
      <c r="A25" s="19">
        <v>22</v>
      </c>
      <c r="B25" s="11" t="s">
        <v>102</v>
      </c>
      <c r="C25" s="11" t="s">
        <v>103</v>
      </c>
      <c r="D25" s="11" t="s">
        <v>48</v>
      </c>
      <c r="E25" s="11" t="s">
        <v>49</v>
      </c>
      <c r="F25" s="3">
        <v>84</v>
      </c>
      <c r="G25" s="3">
        <v>86</v>
      </c>
      <c r="H25" s="3">
        <v>84</v>
      </c>
      <c r="I25" s="11" t="s">
        <v>48</v>
      </c>
      <c r="J25" s="3">
        <v>76</v>
      </c>
      <c r="K25" s="11" t="s">
        <v>48</v>
      </c>
      <c r="L25" s="11" t="s">
        <v>48</v>
      </c>
      <c r="M25" s="3">
        <v>73</v>
      </c>
      <c r="N25" s="3">
        <v>84</v>
      </c>
      <c r="O25" s="3">
        <v>78</v>
      </c>
      <c r="P25" s="11" t="s">
        <v>51</v>
      </c>
      <c r="Q25" s="11" t="s">
        <v>48</v>
      </c>
      <c r="R25" s="3">
        <v>80</v>
      </c>
      <c r="S25" s="20">
        <f>E25*1+F25*3+G25*4+H25*3+J25*4.5+M25*2+N25*2.5+O25*2+P25*1+R25*3</f>
        <v>2102</v>
      </c>
      <c r="T25" s="20">
        <v>26</v>
      </c>
      <c r="U25" s="20">
        <f t="shared" si="1"/>
        <v>80.84615384615384</v>
      </c>
      <c r="W25" s="12" t="s">
        <v>102</v>
      </c>
      <c r="X25" s="16" t="s">
        <v>103</v>
      </c>
      <c r="Y25" s="5">
        <v>81</v>
      </c>
      <c r="Z25" s="5">
        <v>84</v>
      </c>
      <c r="AA25" s="12" t="s">
        <v>48</v>
      </c>
      <c r="AB25" s="5">
        <v>93</v>
      </c>
      <c r="AC25" s="12" t="s">
        <v>51</v>
      </c>
      <c r="AD25" s="5">
        <v>79</v>
      </c>
      <c r="AE25" s="12" t="s">
        <v>48</v>
      </c>
      <c r="AF25" s="5">
        <v>79</v>
      </c>
      <c r="AG25" s="5">
        <v>79</v>
      </c>
      <c r="AH25" s="5">
        <v>84</v>
      </c>
      <c r="AI25" s="12" t="s">
        <v>49</v>
      </c>
      <c r="AJ25" s="5">
        <v>58</v>
      </c>
      <c r="AK25" s="5">
        <v>88</v>
      </c>
      <c r="AL25" s="5">
        <v>87</v>
      </c>
      <c r="AM25" s="5">
        <v>76</v>
      </c>
      <c r="AN25" s="20">
        <f t="shared" si="8"/>
        <v>2518</v>
      </c>
      <c r="AO25" s="20">
        <v>31</v>
      </c>
      <c r="AP25" s="20">
        <f t="shared" si="2"/>
        <v>81.225806451612897</v>
      </c>
      <c r="AQ25" s="20">
        <f t="shared" si="3"/>
        <v>4620</v>
      </c>
      <c r="AR25" s="20">
        <f t="shared" si="4"/>
        <v>57</v>
      </c>
      <c r="AS25" s="20">
        <f t="shared" si="5"/>
        <v>81.05263157894737</v>
      </c>
      <c r="AT25" s="20">
        <v>0</v>
      </c>
      <c r="AU25" s="20">
        <f t="shared" si="6"/>
        <v>81.05263157894737</v>
      </c>
    </row>
    <row r="26" spans="1:47" x14ac:dyDescent="0.15">
      <c r="A26" s="18">
        <v>23</v>
      </c>
      <c r="B26" s="11" t="s">
        <v>104</v>
      </c>
      <c r="C26" s="11" t="s">
        <v>105</v>
      </c>
      <c r="D26" s="11" t="s">
        <v>48</v>
      </c>
      <c r="E26" s="11" t="s">
        <v>51</v>
      </c>
      <c r="F26" s="3">
        <v>80</v>
      </c>
      <c r="G26" s="3">
        <v>86</v>
      </c>
      <c r="H26" s="3">
        <v>84</v>
      </c>
      <c r="I26" s="11" t="s">
        <v>48</v>
      </c>
      <c r="J26" s="3">
        <v>70</v>
      </c>
      <c r="K26" s="11" t="s">
        <v>48</v>
      </c>
      <c r="L26" s="11" t="s">
        <v>48</v>
      </c>
      <c r="M26" s="3">
        <v>70</v>
      </c>
      <c r="N26" s="3">
        <v>85</v>
      </c>
      <c r="O26" s="3">
        <v>63</v>
      </c>
      <c r="P26" s="11" t="s">
        <v>50</v>
      </c>
      <c r="Q26" s="11" t="s">
        <v>48</v>
      </c>
      <c r="R26" s="3">
        <v>82</v>
      </c>
      <c r="S26" s="20">
        <f>E26*1+F26*3+G26*4+H26*3+J26*4.5+M26*2+N26*2.5+O26*2+P26*1+R26*3</f>
        <v>2045.5</v>
      </c>
      <c r="T26" s="20">
        <v>26</v>
      </c>
      <c r="U26" s="20">
        <f t="shared" si="1"/>
        <v>78.67307692307692</v>
      </c>
      <c r="W26" s="12" t="s">
        <v>104</v>
      </c>
      <c r="X26" s="12" t="s">
        <v>105</v>
      </c>
      <c r="Y26" s="5">
        <v>88</v>
      </c>
      <c r="Z26" s="5">
        <v>85</v>
      </c>
      <c r="AA26" s="12" t="s">
        <v>48</v>
      </c>
      <c r="AB26" s="5">
        <v>93</v>
      </c>
      <c r="AC26" s="12" t="s">
        <v>49</v>
      </c>
      <c r="AD26" s="5">
        <v>87</v>
      </c>
      <c r="AE26" s="12" t="s">
        <v>48</v>
      </c>
      <c r="AF26" s="5">
        <v>80</v>
      </c>
      <c r="AG26" s="5">
        <v>74</v>
      </c>
      <c r="AH26" s="5">
        <v>78</v>
      </c>
      <c r="AI26" s="12" t="s">
        <v>51</v>
      </c>
      <c r="AJ26" s="5">
        <v>75</v>
      </c>
      <c r="AK26" s="5">
        <v>87</v>
      </c>
      <c r="AL26" s="5">
        <v>86</v>
      </c>
      <c r="AM26" s="5">
        <v>79</v>
      </c>
      <c r="AN26" s="20">
        <f t="shared" si="8"/>
        <v>2571</v>
      </c>
      <c r="AO26" s="20">
        <v>31</v>
      </c>
      <c r="AP26" s="20">
        <f t="shared" si="2"/>
        <v>82.935483870967744</v>
      </c>
      <c r="AQ26" s="20">
        <f t="shared" si="3"/>
        <v>4616.5</v>
      </c>
      <c r="AR26" s="20">
        <f t="shared" si="4"/>
        <v>57</v>
      </c>
      <c r="AS26" s="20">
        <f t="shared" si="5"/>
        <v>80.991228070175438</v>
      </c>
      <c r="AT26" s="20">
        <v>0</v>
      </c>
      <c r="AU26" s="20">
        <f t="shared" si="6"/>
        <v>80.991228070175438</v>
      </c>
    </row>
    <row r="27" spans="1:47" x14ac:dyDescent="0.15">
      <c r="A27" s="18">
        <v>24</v>
      </c>
      <c r="B27" s="11" t="s">
        <v>106</v>
      </c>
      <c r="C27" s="11" t="s">
        <v>107</v>
      </c>
      <c r="D27" s="11" t="s">
        <v>48</v>
      </c>
      <c r="E27" s="11" t="s">
        <v>50</v>
      </c>
      <c r="F27" s="3">
        <v>74</v>
      </c>
      <c r="G27" s="3">
        <v>86</v>
      </c>
      <c r="H27" s="3">
        <v>89</v>
      </c>
      <c r="I27" s="11" t="s">
        <v>48</v>
      </c>
      <c r="J27" s="3">
        <v>66</v>
      </c>
      <c r="K27" s="11" t="s">
        <v>48</v>
      </c>
      <c r="L27" s="11" t="s">
        <v>48</v>
      </c>
      <c r="M27" s="3">
        <v>81</v>
      </c>
      <c r="N27" s="3">
        <v>84</v>
      </c>
      <c r="O27" s="3">
        <v>73</v>
      </c>
      <c r="P27" s="11" t="s">
        <v>49</v>
      </c>
      <c r="Q27" s="11" t="s">
        <v>48</v>
      </c>
      <c r="R27" s="3">
        <v>79</v>
      </c>
      <c r="S27" s="20">
        <f>E27*1+F27*3+G27*4+H27*3+J27*4.5+M27*2+N27*2.5+O27*2+P27*1+R27*3</f>
        <v>2065</v>
      </c>
      <c r="T27" s="20">
        <v>26</v>
      </c>
      <c r="U27" s="20">
        <f t="shared" si="1"/>
        <v>79.42307692307692</v>
      </c>
      <c r="W27" s="12" t="s">
        <v>106</v>
      </c>
      <c r="X27" s="12" t="s">
        <v>107</v>
      </c>
      <c r="Y27" s="5">
        <v>88</v>
      </c>
      <c r="Z27" s="5">
        <v>74</v>
      </c>
      <c r="AA27" s="12" t="s">
        <v>48</v>
      </c>
      <c r="AB27" s="5">
        <v>82</v>
      </c>
      <c r="AC27" s="12" t="s">
        <v>49</v>
      </c>
      <c r="AD27" s="5">
        <v>92</v>
      </c>
      <c r="AE27" s="12" t="s">
        <v>48</v>
      </c>
      <c r="AF27" s="5">
        <v>88</v>
      </c>
      <c r="AG27" s="12" t="s">
        <v>48</v>
      </c>
      <c r="AH27" s="5">
        <v>78</v>
      </c>
      <c r="AI27" s="12" t="s">
        <v>49</v>
      </c>
      <c r="AJ27" s="5">
        <v>77</v>
      </c>
      <c r="AK27" s="5">
        <v>97</v>
      </c>
      <c r="AL27" s="5">
        <v>76</v>
      </c>
      <c r="AM27" s="5">
        <v>66</v>
      </c>
      <c r="AN27" s="20">
        <f>Y27*1+Z27*4+AB27*2.5+AC27*1+AD27*4.5+AF27*3+AH27*2+AI27*2+AJ27*2+AK27*2+AL27*3+AM27*2</f>
        <v>2386</v>
      </c>
      <c r="AO27" s="20">
        <v>29</v>
      </c>
      <c r="AP27" s="20">
        <f t="shared" si="2"/>
        <v>82.275862068965523</v>
      </c>
      <c r="AQ27" s="20">
        <f t="shared" si="3"/>
        <v>4451</v>
      </c>
      <c r="AR27" s="20">
        <f t="shared" si="4"/>
        <v>55</v>
      </c>
      <c r="AS27" s="20">
        <f t="shared" si="5"/>
        <v>80.927272727272722</v>
      </c>
      <c r="AT27" s="20">
        <v>0</v>
      </c>
      <c r="AU27" s="20">
        <f t="shared" si="6"/>
        <v>80.927272727272722</v>
      </c>
    </row>
    <row r="28" spans="1:47" x14ac:dyDescent="0.15">
      <c r="A28" s="18">
        <v>25</v>
      </c>
      <c r="B28" s="11" t="s">
        <v>91</v>
      </c>
      <c r="C28" s="11" t="s">
        <v>92</v>
      </c>
      <c r="D28" s="11" t="s">
        <v>48</v>
      </c>
      <c r="E28" s="11" t="s">
        <v>49</v>
      </c>
      <c r="F28" s="3">
        <v>69</v>
      </c>
      <c r="G28" s="3">
        <v>82</v>
      </c>
      <c r="H28" s="3">
        <v>90</v>
      </c>
      <c r="I28" s="11" t="s">
        <v>48</v>
      </c>
      <c r="J28" s="3">
        <v>82</v>
      </c>
      <c r="K28" s="11" t="s">
        <v>48</v>
      </c>
      <c r="L28" s="11" t="s">
        <v>48</v>
      </c>
      <c r="M28" s="3">
        <v>81</v>
      </c>
      <c r="N28" s="3">
        <v>88</v>
      </c>
      <c r="O28" s="3">
        <v>75</v>
      </c>
      <c r="P28" s="11" t="s">
        <v>51</v>
      </c>
      <c r="Q28" s="11" t="s">
        <v>48</v>
      </c>
      <c r="R28" s="3">
        <v>74</v>
      </c>
      <c r="S28" s="20">
        <f>E28*1+F28*3+G28*4+H28*3+J28*4.5+M28*2+N28*2.5+O28*2+P28*1+R28*3</f>
        <v>2088</v>
      </c>
      <c r="T28" s="20">
        <v>26</v>
      </c>
      <c r="U28" s="20">
        <f t="shared" si="1"/>
        <v>80.307692307692307</v>
      </c>
      <c r="W28" s="12" t="s">
        <v>91</v>
      </c>
      <c r="X28" s="13" t="s">
        <v>92</v>
      </c>
      <c r="Y28" s="7">
        <v>86</v>
      </c>
      <c r="Z28" s="8">
        <v>76</v>
      </c>
      <c r="AA28" s="13" t="s">
        <v>48</v>
      </c>
      <c r="AB28" s="8">
        <v>96</v>
      </c>
      <c r="AC28" s="14" t="s">
        <v>51</v>
      </c>
      <c r="AD28" s="8">
        <v>68</v>
      </c>
      <c r="AE28" s="5"/>
      <c r="AF28" s="7">
        <v>86</v>
      </c>
      <c r="AG28" s="8">
        <v>71</v>
      </c>
      <c r="AH28" s="8">
        <v>86</v>
      </c>
      <c r="AI28" s="14" t="s">
        <v>49</v>
      </c>
      <c r="AJ28" s="8">
        <v>74</v>
      </c>
      <c r="AK28" s="8">
        <v>91</v>
      </c>
      <c r="AL28" s="8">
        <v>89</v>
      </c>
      <c r="AM28" s="8">
        <v>71</v>
      </c>
      <c r="AN28" s="20">
        <f t="shared" ref="AN28:AN33" si="9">Y28*1+Z28*4+AB28*2.5+AC28*1+AD28*4.5+AF28*3+AG28*2+AH28*2+AI28*2+AJ28*2+AK28*2+AL28*3+AM28*2</f>
        <v>2492</v>
      </c>
      <c r="AO28" s="20">
        <v>31</v>
      </c>
      <c r="AP28" s="20">
        <f t="shared" si="2"/>
        <v>80.387096774193552</v>
      </c>
      <c r="AQ28" s="20">
        <f t="shared" si="3"/>
        <v>4580</v>
      </c>
      <c r="AR28" s="20">
        <f t="shared" si="4"/>
        <v>57</v>
      </c>
      <c r="AS28" s="20">
        <f t="shared" si="5"/>
        <v>80.350877192982452</v>
      </c>
      <c r="AT28" s="20">
        <v>0.5</v>
      </c>
      <c r="AU28" s="20">
        <f t="shared" si="6"/>
        <v>80.850877192982452</v>
      </c>
    </row>
    <row r="29" spans="1:47" x14ac:dyDescent="0.15">
      <c r="A29" s="18">
        <v>26</v>
      </c>
      <c r="B29" s="11" t="s">
        <v>108</v>
      </c>
      <c r="C29" s="11" t="s">
        <v>109</v>
      </c>
      <c r="D29" s="11" t="s">
        <v>48</v>
      </c>
      <c r="E29" s="11" t="s">
        <v>49</v>
      </c>
      <c r="F29" s="3">
        <v>75</v>
      </c>
      <c r="G29" s="3">
        <v>76</v>
      </c>
      <c r="H29" s="3">
        <v>89</v>
      </c>
      <c r="I29" s="11" t="s">
        <v>48</v>
      </c>
      <c r="J29" s="3">
        <v>79</v>
      </c>
      <c r="K29" s="11" t="s">
        <v>48</v>
      </c>
      <c r="L29" s="11" t="s">
        <v>48</v>
      </c>
      <c r="M29" s="3">
        <v>63</v>
      </c>
      <c r="N29" s="11" t="s">
        <v>48</v>
      </c>
      <c r="O29" s="3">
        <v>69</v>
      </c>
      <c r="P29" s="11" t="s">
        <v>49</v>
      </c>
      <c r="Q29" s="11" t="s">
        <v>48</v>
      </c>
      <c r="R29" s="3">
        <v>86</v>
      </c>
      <c r="S29" s="20">
        <f>E29*1+F29*3+G29*4+H29*3+J29*4.5+M29*2+O29*2+P29*1+R29*3</f>
        <v>1843.5</v>
      </c>
      <c r="T29" s="20">
        <v>23.5</v>
      </c>
      <c r="U29" s="20">
        <f t="shared" si="1"/>
        <v>78.446808510638292</v>
      </c>
      <c r="W29" s="12" t="s">
        <v>108</v>
      </c>
      <c r="X29" s="13" t="s">
        <v>109</v>
      </c>
      <c r="Y29" s="7">
        <v>79</v>
      </c>
      <c r="Z29" s="8">
        <v>88</v>
      </c>
      <c r="AA29" s="13" t="s">
        <v>48</v>
      </c>
      <c r="AB29" s="8">
        <v>96</v>
      </c>
      <c r="AC29" s="14" t="s">
        <v>51</v>
      </c>
      <c r="AD29" s="8">
        <v>88</v>
      </c>
      <c r="AE29" s="5"/>
      <c r="AF29" s="7">
        <v>79</v>
      </c>
      <c r="AG29" s="8">
        <v>61</v>
      </c>
      <c r="AH29" s="8">
        <v>75</v>
      </c>
      <c r="AI29" s="14" t="s">
        <v>51</v>
      </c>
      <c r="AJ29" s="8">
        <v>82</v>
      </c>
      <c r="AK29" s="8">
        <v>92</v>
      </c>
      <c r="AL29" s="8">
        <v>78</v>
      </c>
      <c r="AM29" s="8">
        <v>89</v>
      </c>
      <c r="AN29" s="20">
        <f t="shared" si="9"/>
        <v>2561</v>
      </c>
      <c r="AO29" s="20">
        <v>31</v>
      </c>
      <c r="AP29" s="20">
        <f t="shared" si="2"/>
        <v>82.612903225806448</v>
      </c>
      <c r="AQ29" s="20">
        <f t="shared" si="3"/>
        <v>4404.5</v>
      </c>
      <c r="AR29" s="20">
        <f t="shared" si="4"/>
        <v>54.5</v>
      </c>
      <c r="AS29" s="20">
        <f t="shared" si="5"/>
        <v>80.816513761467888</v>
      </c>
      <c r="AT29" s="20">
        <v>0</v>
      </c>
      <c r="AU29" s="20">
        <f t="shared" si="6"/>
        <v>80.816513761467888</v>
      </c>
    </row>
    <row r="30" spans="1:47" x14ac:dyDescent="0.15">
      <c r="A30" s="19">
        <v>27</v>
      </c>
      <c r="B30" s="11" t="s">
        <v>95</v>
      </c>
      <c r="C30" s="11" t="s">
        <v>96</v>
      </c>
      <c r="D30" s="11" t="s">
        <v>48</v>
      </c>
      <c r="E30" s="11" t="s">
        <v>50</v>
      </c>
      <c r="F30" s="3">
        <v>84</v>
      </c>
      <c r="G30" s="3">
        <v>89</v>
      </c>
      <c r="H30" s="3">
        <v>90</v>
      </c>
      <c r="I30" s="11" t="s">
        <v>48</v>
      </c>
      <c r="J30" s="3">
        <v>83</v>
      </c>
      <c r="K30" s="11" t="s">
        <v>48</v>
      </c>
      <c r="L30" s="11" t="s">
        <v>48</v>
      </c>
      <c r="M30" s="3">
        <v>85</v>
      </c>
      <c r="N30" s="3">
        <v>94</v>
      </c>
      <c r="O30" s="3">
        <v>76</v>
      </c>
      <c r="P30" s="11" t="s">
        <v>49</v>
      </c>
      <c r="Q30" s="11" t="s">
        <v>48</v>
      </c>
      <c r="R30" s="3">
        <v>89</v>
      </c>
      <c r="S30" s="20">
        <f>E30*1+F30*3+G30*4+H30*3+J30*4.5+M30*2+N30*2.5+O30*2+P30*1+R30*3</f>
        <v>2255.5</v>
      </c>
      <c r="T30" s="20">
        <v>26</v>
      </c>
      <c r="U30" s="20">
        <f t="shared" si="1"/>
        <v>86.75</v>
      </c>
      <c r="W30" s="12" t="s">
        <v>95</v>
      </c>
      <c r="X30" s="16" t="s">
        <v>96</v>
      </c>
      <c r="Y30" s="5">
        <v>92</v>
      </c>
      <c r="Z30" s="5">
        <v>90</v>
      </c>
      <c r="AA30" s="12" t="s">
        <v>48</v>
      </c>
      <c r="AB30" s="12" t="s">
        <v>97</v>
      </c>
      <c r="AC30" s="12" t="s">
        <v>49</v>
      </c>
      <c r="AD30" s="5">
        <v>80</v>
      </c>
      <c r="AE30" s="12" t="s">
        <v>48</v>
      </c>
      <c r="AF30" s="5">
        <v>97</v>
      </c>
      <c r="AG30" s="5">
        <v>78</v>
      </c>
      <c r="AH30" s="12" t="s">
        <v>97</v>
      </c>
      <c r="AI30" s="12" t="s">
        <v>49</v>
      </c>
      <c r="AJ30" s="5">
        <v>81</v>
      </c>
      <c r="AK30" s="5">
        <v>94</v>
      </c>
      <c r="AL30" s="5">
        <v>93</v>
      </c>
      <c r="AM30" s="5">
        <v>89</v>
      </c>
      <c r="AN30" s="20">
        <f t="shared" si="9"/>
        <v>2321</v>
      </c>
      <c r="AO30" s="20">
        <v>31</v>
      </c>
      <c r="AP30" s="20">
        <f t="shared" si="2"/>
        <v>74.870967741935488</v>
      </c>
      <c r="AQ30" s="20">
        <f t="shared" si="3"/>
        <v>4576.5</v>
      </c>
      <c r="AR30" s="20">
        <f t="shared" si="4"/>
        <v>57</v>
      </c>
      <c r="AS30" s="20">
        <f t="shared" si="5"/>
        <v>80.28947368421052</v>
      </c>
      <c r="AT30" s="20">
        <v>0.5</v>
      </c>
      <c r="AU30" s="20">
        <f t="shared" si="6"/>
        <v>80.78947368421052</v>
      </c>
    </row>
    <row r="31" spans="1:47" x14ac:dyDescent="0.15">
      <c r="A31" s="19">
        <v>28</v>
      </c>
      <c r="B31" s="11" t="s">
        <v>98</v>
      </c>
      <c r="C31" s="15" t="s">
        <v>99</v>
      </c>
      <c r="D31" s="11" t="s">
        <v>48</v>
      </c>
      <c r="E31" s="11" t="s">
        <v>49</v>
      </c>
      <c r="F31" s="3">
        <v>76</v>
      </c>
      <c r="G31" s="3">
        <v>66</v>
      </c>
      <c r="H31" s="3">
        <v>85</v>
      </c>
      <c r="I31" s="11" t="s">
        <v>48</v>
      </c>
      <c r="J31" s="3">
        <v>79</v>
      </c>
      <c r="K31" s="11" t="s">
        <v>48</v>
      </c>
      <c r="L31" s="11" t="s">
        <v>48</v>
      </c>
      <c r="M31" s="3">
        <v>64</v>
      </c>
      <c r="N31" s="11" t="s">
        <v>48</v>
      </c>
      <c r="O31" s="11" t="s">
        <v>100</v>
      </c>
      <c r="P31" s="11" t="s">
        <v>49</v>
      </c>
      <c r="Q31" s="11" t="s">
        <v>48</v>
      </c>
      <c r="R31" s="11" t="s">
        <v>101</v>
      </c>
      <c r="S31" s="20">
        <f>E31*1+F31*3+G31*4+H31*3+J31*4.5+M31*2+O31*2+P31*1+R31*3</f>
        <v>1672.5</v>
      </c>
      <c r="T31" s="20">
        <v>23.5</v>
      </c>
      <c r="U31" s="20">
        <f t="shared" si="1"/>
        <v>71.170212765957444</v>
      </c>
      <c r="W31" s="12" t="s">
        <v>98</v>
      </c>
      <c r="X31" s="13" t="s">
        <v>99</v>
      </c>
      <c r="Y31" s="7">
        <v>79</v>
      </c>
      <c r="Z31" s="8">
        <v>79</v>
      </c>
      <c r="AA31" s="13" t="s">
        <v>48</v>
      </c>
      <c r="AB31" s="8">
        <v>97</v>
      </c>
      <c r="AC31" s="14" t="s">
        <v>49</v>
      </c>
      <c r="AD31" s="8">
        <v>91</v>
      </c>
      <c r="AE31" s="5"/>
      <c r="AF31" s="7">
        <v>79</v>
      </c>
      <c r="AG31" s="8">
        <v>87</v>
      </c>
      <c r="AH31" s="8">
        <v>86</v>
      </c>
      <c r="AI31" s="14" t="s">
        <v>49</v>
      </c>
      <c r="AJ31" s="8">
        <v>94</v>
      </c>
      <c r="AK31" s="8">
        <v>94</v>
      </c>
      <c r="AL31" s="8">
        <v>92</v>
      </c>
      <c r="AM31" s="8">
        <v>80</v>
      </c>
      <c r="AN31" s="20">
        <f t="shared" si="9"/>
        <v>2697</v>
      </c>
      <c r="AO31" s="20">
        <v>31</v>
      </c>
      <c r="AP31" s="20">
        <f t="shared" si="2"/>
        <v>87</v>
      </c>
      <c r="AQ31" s="20">
        <f t="shared" si="3"/>
        <v>4369.5</v>
      </c>
      <c r="AR31" s="20">
        <f t="shared" si="4"/>
        <v>54.5</v>
      </c>
      <c r="AS31" s="20">
        <f t="shared" si="5"/>
        <v>80.174311926605498</v>
      </c>
      <c r="AT31" s="20">
        <v>0.5</v>
      </c>
      <c r="AU31" s="20">
        <f t="shared" si="6"/>
        <v>80.674311926605498</v>
      </c>
    </row>
    <row r="32" spans="1:47" x14ac:dyDescent="0.15">
      <c r="A32" s="19">
        <v>29</v>
      </c>
      <c r="B32" s="11" t="s">
        <v>110</v>
      </c>
      <c r="C32" s="15" t="s">
        <v>111</v>
      </c>
      <c r="D32" s="11" t="s">
        <v>48</v>
      </c>
      <c r="E32" s="11" t="s">
        <v>49</v>
      </c>
      <c r="F32" s="3">
        <v>76</v>
      </c>
      <c r="G32" s="3">
        <v>92</v>
      </c>
      <c r="H32" s="3">
        <v>85</v>
      </c>
      <c r="I32" s="11" t="s">
        <v>48</v>
      </c>
      <c r="J32" s="11" t="s">
        <v>100</v>
      </c>
      <c r="K32" s="11" t="s">
        <v>48</v>
      </c>
      <c r="L32" s="11" t="s">
        <v>48</v>
      </c>
      <c r="M32" s="3">
        <v>60</v>
      </c>
      <c r="N32" s="11" t="s">
        <v>48</v>
      </c>
      <c r="O32" s="11" t="s">
        <v>88</v>
      </c>
      <c r="P32" s="11" t="s">
        <v>112</v>
      </c>
      <c r="Q32" s="11" t="s">
        <v>48</v>
      </c>
      <c r="R32" s="3">
        <v>80</v>
      </c>
      <c r="S32" s="20">
        <f>E32*1+F32*3+G32*4+H32*3+J32*4.5+M32*2+O32*2+P32*1+R32*3</f>
        <v>1720.5</v>
      </c>
      <c r="T32" s="20">
        <v>23.5</v>
      </c>
      <c r="U32" s="20">
        <f t="shared" si="1"/>
        <v>73.212765957446805</v>
      </c>
      <c r="W32" s="12" t="s">
        <v>110</v>
      </c>
      <c r="X32" s="13" t="s">
        <v>111</v>
      </c>
      <c r="Y32" s="7">
        <v>81</v>
      </c>
      <c r="Z32" s="8">
        <v>86</v>
      </c>
      <c r="AA32" s="13" t="s">
        <v>48</v>
      </c>
      <c r="AB32" s="8">
        <v>100</v>
      </c>
      <c r="AC32" s="14" t="s">
        <v>49</v>
      </c>
      <c r="AD32" s="8">
        <v>81</v>
      </c>
      <c r="AE32" s="5"/>
      <c r="AF32" s="7">
        <v>81</v>
      </c>
      <c r="AG32" s="8">
        <v>75</v>
      </c>
      <c r="AH32" s="8">
        <v>83</v>
      </c>
      <c r="AI32" s="14" t="s">
        <v>50</v>
      </c>
      <c r="AJ32" s="8">
        <v>84</v>
      </c>
      <c r="AK32" s="8">
        <v>94</v>
      </c>
      <c r="AL32" s="8">
        <v>89</v>
      </c>
      <c r="AM32" s="8">
        <v>83</v>
      </c>
      <c r="AN32" s="20">
        <f t="shared" si="9"/>
        <v>2662.5</v>
      </c>
      <c r="AO32" s="20">
        <v>31</v>
      </c>
      <c r="AP32" s="20">
        <f t="shared" si="2"/>
        <v>85.887096774193552</v>
      </c>
      <c r="AQ32" s="20">
        <f t="shared" si="3"/>
        <v>4383</v>
      </c>
      <c r="AR32" s="20">
        <f t="shared" si="4"/>
        <v>54.5</v>
      </c>
      <c r="AS32" s="20">
        <f t="shared" si="5"/>
        <v>80.422018348623851</v>
      </c>
      <c r="AT32" s="20">
        <v>0</v>
      </c>
      <c r="AU32" s="20">
        <f t="shared" si="6"/>
        <v>80.422018348623851</v>
      </c>
    </row>
    <row r="33" spans="1:47" x14ac:dyDescent="0.15">
      <c r="A33" s="19">
        <v>30</v>
      </c>
      <c r="B33" s="11" t="s">
        <v>113</v>
      </c>
      <c r="C33" s="15" t="s">
        <v>114</v>
      </c>
      <c r="D33" s="11" t="s">
        <v>48</v>
      </c>
      <c r="E33" s="11" t="s">
        <v>50</v>
      </c>
      <c r="F33" s="3">
        <v>80</v>
      </c>
      <c r="G33" s="3">
        <v>80</v>
      </c>
      <c r="H33" s="3">
        <v>90</v>
      </c>
      <c r="I33" s="11" t="s">
        <v>48</v>
      </c>
      <c r="J33" s="11" t="s">
        <v>115</v>
      </c>
      <c r="K33" s="11" t="s">
        <v>48</v>
      </c>
      <c r="L33" s="11" t="s">
        <v>48</v>
      </c>
      <c r="M33" s="3">
        <v>82</v>
      </c>
      <c r="N33" s="11" t="s">
        <v>48</v>
      </c>
      <c r="O33" s="3">
        <v>68</v>
      </c>
      <c r="P33" s="11" t="s">
        <v>49</v>
      </c>
      <c r="Q33" s="11" t="s">
        <v>48</v>
      </c>
      <c r="R33" s="3">
        <v>83</v>
      </c>
      <c r="S33" s="20">
        <f>E33*1+F33*3+G33*4+H33*3+J33*4.5+M33*2+O33*2+P33*1+R33*3</f>
        <v>1797.5</v>
      </c>
      <c r="T33" s="20">
        <v>23.5</v>
      </c>
      <c r="U33" s="20">
        <f t="shared" si="1"/>
        <v>76.489361702127653</v>
      </c>
      <c r="W33" s="12" t="s">
        <v>113</v>
      </c>
      <c r="X33" s="13" t="s">
        <v>114</v>
      </c>
      <c r="Y33" s="7">
        <v>90</v>
      </c>
      <c r="Z33" s="8">
        <v>73</v>
      </c>
      <c r="AA33" s="13" t="s">
        <v>48</v>
      </c>
      <c r="AB33" s="8">
        <v>98</v>
      </c>
      <c r="AC33" s="14" t="s">
        <v>50</v>
      </c>
      <c r="AD33" s="8">
        <v>85</v>
      </c>
      <c r="AE33" s="5"/>
      <c r="AF33" s="7">
        <v>90</v>
      </c>
      <c r="AG33" s="8">
        <v>75</v>
      </c>
      <c r="AH33" s="8">
        <v>84</v>
      </c>
      <c r="AI33" s="14" t="s">
        <v>49</v>
      </c>
      <c r="AJ33" s="8">
        <v>68</v>
      </c>
      <c r="AK33" s="8">
        <v>89</v>
      </c>
      <c r="AL33" s="8">
        <v>84</v>
      </c>
      <c r="AM33" s="8">
        <v>77</v>
      </c>
      <c r="AN33" s="20">
        <f t="shared" si="9"/>
        <v>2582.5</v>
      </c>
      <c r="AO33" s="20">
        <v>31</v>
      </c>
      <c r="AP33" s="20">
        <f t="shared" si="2"/>
        <v>83.306451612903231</v>
      </c>
      <c r="AQ33" s="20">
        <f t="shared" si="3"/>
        <v>4380</v>
      </c>
      <c r="AR33" s="20">
        <f t="shared" si="4"/>
        <v>54.5</v>
      </c>
      <c r="AS33" s="20">
        <f t="shared" si="5"/>
        <v>80.366972477064223</v>
      </c>
      <c r="AT33" s="20">
        <v>0</v>
      </c>
      <c r="AU33" s="20">
        <f t="shared" si="6"/>
        <v>80.366972477064223</v>
      </c>
    </row>
    <row r="34" spans="1:47" x14ac:dyDescent="0.15">
      <c r="A34" s="19">
        <v>31</v>
      </c>
      <c r="B34" s="11" t="s">
        <v>116</v>
      </c>
      <c r="C34" s="11" t="s">
        <v>117</v>
      </c>
      <c r="D34" s="11" t="s">
        <v>48</v>
      </c>
      <c r="E34" s="11" t="s">
        <v>50</v>
      </c>
      <c r="F34" s="3">
        <v>61</v>
      </c>
      <c r="G34" s="3">
        <v>89</v>
      </c>
      <c r="H34" s="3">
        <v>83</v>
      </c>
      <c r="I34" s="11" t="s">
        <v>48</v>
      </c>
      <c r="J34" s="3">
        <v>71</v>
      </c>
      <c r="K34" s="11" t="s">
        <v>48</v>
      </c>
      <c r="L34" s="11" t="s">
        <v>48</v>
      </c>
      <c r="M34" s="3">
        <v>73</v>
      </c>
      <c r="N34" s="3">
        <v>93</v>
      </c>
      <c r="O34" s="3">
        <v>72</v>
      </c>
      <c r="P34" s="11" t="s">
        <v>50</v>
      </c>
      <c r="Q34" s="11" t="s">
        <v>48</v>
      </c>
      <c r="R34" s="3">
        <v>74</v>
      </c>
      <c r="S34" s="20">
        <f>E34*1+F34*3+G34*4+H34*3+J34*4.5+M34*2+N34*2.5+O34*2+P34*1+R34*3</f>
        <v>2042</v>
      </c>
      <c r="T34" s="20">
        <v>26</v>
      </c>
      <c r="U34" s="20">
        <f t="shared" si="1"/>
        <v>78.538461538461533</v>
      </c>
      <c r="W34" s="12" t="s">
        <v>116</v>
      </c>
      <c r="X34" s="16" t="s">
        <v>117</v>
      </c>
      <c r="Y34" s="5">
        <v>87</v>
      </c>
      <c r="Z34" s="5">
        <v>83</v>
      </c>
      <c r="AA34" s="12" t="s">
        <v>48</v>
      </c>
      <c r="AB34" s="5">
        <v>94</v>
      </c>
      <c r="AC34" s="12" t="s">
        <v>49</v>
      </c>
      <c r="AD34" s="5">
        <v>69</v>
      </c>
      <c r="AE34" s="12" t="s">
        <v>48</v>
      </c>
      <c r="AF34" s="5">
        <v>85</v>
      </c>
      <c r="AG34" s="12" t="s">
        <v>48</v>
      </c>
      <c r="AH34" s="5">
        <v>74</v>
      </c>
      <c r="AI34" s="12" t="s">
        <v>50</v>
      </c>
      <c r="AJ34" s="5">
        <v>90</v>
      </c>
      <c r="AK34" s="5">
        <v>89</v>
      </c>
      <c r="AL34" s="5">
        <v>86</v>
      </c>
      <c r="AM34" s="5">
        <v>54</v>
      </c>
      <c r="AN34" s="20">
        <f>Y34*1+Z34*4+AB34*2.5+AC34*1+AD34*4.5+AF34*3+AH34*2+AI34*2+AJ34*2+AK34*2+AL34*3+AM34*2</f>
        <v>2366.5</v>
      </c>
      <c r="AO34" s="20">
        <v>29</v>
      </c>
      <c r="AP34" s="20">
        <f t="shared" si="2"/>
        <v>81.603448275862064</v>
      </c>
      <c r="AQ34" s="20">
        <f t="shared" si="3"/>
        <v>4408.5</v>
      </c>
      <c r="AR34" s="20">
        <f t="shared" si="4"/>
        <v>55</v>
      </c>
      <c r="AS34" s="20">
        <f t="shared" si="5"/>
        <v>80.154545454545456</v>
      </c>
      <c r="AT34" s="20">
        <v>0</v>
      </c>
      <c r="AU34" s="20">
        <f t="shared" si="6"/>
        <v>80.154545454545456</v>
      </c>
    </row>
    <row r="35" spans="1:47" x14ac:dyDescent="0.15">
      <c r="A35" s="18">
        <v>32</v>
      </c>
      <c r="B35" s="11" t="s">
        <v>118</v>
      </c>
      <c r="C35" s="11" t="s">
        <v>119</v>
      </c>
      <c r="D35" s="11" t="s">
        <v>48</v>
      </c>
      <c r="E35" s="11" t="s">
        <v>49</v>
      </c>
      <c r="F35" s="3">
        <v>79</v>
      </c>
      <c r="G35" s="3">
        <v>78</v>
      </c>
      <c r="H35" s="3">
        <v>85</v>
      </c>
      <c r="I35" s="11" t="s">
        <v>48</v>
      </c>
      <c r="J35" s="3">
        <v>61</v>
      </c>
      <c r="K35" s="11" t="s">
        <v>48</v>
      </c>
      <c r="L35" s="11" t="s">
        <v>48</v>
      </c>
      <c r="M35" s="3">
        <v>67</v>
      </c>
      <c r="N35" s="3">
        <v>84</v>
      </c>
      <c r="O35" s="3">
        <v>76</v>
      </c>
      <c r="P35" s="11" t="s">
        <v>50</v>
      </c>
      <c r="Q35" s="11" t="s">
        <v>48</v>
      </c>
      <c r="R35" s="3">
        <v>84</v>
      </c>
      <c r="S35" s="20">
        <f>E35*1+F35*3+G35*4+H35*3+J35*4.5+M35*2+N35*2.5+O35*2+P35*1+R35*3</f>
        <v>2006.5</v>
      </c>
      <c r="T35" s="20">
        <v>26</v>
      </c>
      <c r="U35" s="20">
        <f t="shared" si="1"/>
        <v>77.17307692307692</v>
      </c>
      <c r="W35" s="12" t="s">
        <v>118</v>
      </c>
      <c r="X35" s="13" t="s">
        <v>119</v>
      </c>
      <c r="Y35" s="7">
        <v>88</v>
      </c>
      <c r="Z35" s="8">
        <v>70</v>
      </c>
      <c r="AA35" s="13" t="s">
        <v>48</v>
      </c>
      <c r="AB35" s="8">
        <v>96</v>
      </c>
      <c r="AC35" s="14" t="s">
        <v>49</v>
      </c>
      <c r="AD35" s="8">
        <v>75</v>
      </c>
      <c r="AE35" s="5"/>
      <c r="AF35" s="7">
        <v>88</v>
      </c>
      <c r="AG35" s="14" t="s">
        <v>48</v>
      </c>
      <c r="AH35" s="8">
        <v>87</v>
      </c>
      <c r="AI35" s="14" t="s">
        <v>49</v>
      </c>
      <c r="AJ35" s="8">
        <v>72</v>
      </c>
      <c r="AK35" s="8">
        <v>96</v>
      </c>
      <c r="AL35" s="8">
        <v>86</v>
      </c>
      <c r="AM35" s="8">
        <v>84</v>
      </c>
      <c r="AN35" s="20">
        <f>Y35*1+Z35*4+AB35*2.5+AC35*1+AD35*4.5+AF35*3+AH35*2+AI35*2+AJ35*2+AK35*2+AL35*3+AM35*2</f>
        <v>2400.5</v>
      </c>
      <c r="AO35" s="20">
        <v>29</v>
      </c>
      <c r="AP35" s="20">
        <f t="shared" si="2"/>
        <v>82.775862068965523</v>
      </c>
      <c r="AQ35" s="20">
        <f t="shared" si="3"/>
        <v>4407</v>
      </c>
      <c r="AR35" s="20">
        <f t="shared" si="4"/>
        <v>55</v>
      </c>
      <c r="AS35" s="20">
        <f t="shared" si="5"/>
        <v>80.127272727272725</v>
      </c>
      <c r="AT35" s="20">
        <v>0</v>
      </c>
      <c r="AU35" s="20">
        <f t="shared" si="6"/>
        <v>80.127272727272725</v>
      </c>
    </row>
    <row r="36" spans="1:47" x14ac:dyDescent="0.15">
      <c r="A36" s="19">
        <v>33</v>
      </c>
      <c r="B36" s="11" t="s">
        <v>120</v>
      </c>
      <c r="C36" s="15" t="s">
        <v>121</v>
      </c>
      <c r="D36" s="11" t="s">
        <v>48</v>
      </c>
      <c r="E36" s="11" t="s">
        <v>49</v>
      </c>
      <c r="F36" s="3">
        <v>85</v>
      </c>
      <c r="G36" s="3">
        <v>76</v>
      </c>
      <c r="H36" s="3">
        <v>89</v>
      </c>
      <c r="I36" s="11" t="s">
        <v>48</v>
      </c>
      <c r="J36" s="3">
        <v>65</v>
      </c>
      <c r="K36" s="11" t="s">
        <v>48</v>
      </c>
      <c r="L36" s="11" t="s">
        <v>48</v>
      </c>
      <c r="M36" s="11" t="s">
        <v>122</v>
      </c>
      <c r="N36" s="11" t="s">
        <v>48</v>
      </c>
      <c r="O36" s="3">
        <v>78</v>
      </c>
      <c r="P36" s="11" t="s">
        <v>49</v>
      </c>
      <c r="Q36" s="11" t="s">
        <v>48</v>
      </c>
      <c r="R36" s="3">
        <v>85</v>
      </c>
      <c r="S36" s="20">
        <f>E36*1+F36*3+G36*4+H36*3+J36*4.5+M36*2+O36*2+P36*1+R36*3</f>
        <v>1743.5</v>
      </c>
      <c r="T36" s="20">
        <v>23.5</v>
      </c>
      <c r="U36" s="20">
        <f t="shared" ref="U36:U67" si="10">S36/T36</f>
        <v>74.191489361702125</v>
      </c>
      <c r="W36" s="12" t="s">
        <v>120</v>
      </c>
      <c r="X36" s="13" t="s">
        <v>121</v>
      </c>
      <c r="Y36" s="7">
        <v>86</v>
      </c>
      <c r="Z36" s="8">
        <v>80</v>
      </c>
      <c r="AA36" s="13" t="s">
        <v>48</v>
      </c>
      <c r="AB36" s="8">
        <v>92</v>
      </c>
      <c r="AC36" s="14" t="s">
        <v>51</v>
      </c>
      <c r="AD36" s="8">
        <v>94</v>
      </c>
      <c r="AE36" s="5"/>
      <c r="AF36" s="7">
        <v>86</v>
      </c>
      <c r="AG36" s="8">
        <v>66</v>
      </c>
      <c r="AH36" s="8">
        <v>88</v>
      </c>
      <c r="AI36" s="14" t="s">
        <v>49</v>
      </c>
      <c r="AJ36" s="8">
        <v>70</v>
      </c>
      <c r="AK36" s="8">
        <v>93</v>
      </c>
      <c r="AL36" s="8">
        <v>83</v>
      </c>
      <c r="AM36" s="8">
        <v>81</v>
      </c>
      <c r="AN36" s="20">
        <f>Y36*1+Z36*4+AB36*2.5+AC36*1+AD36*4.5+AF36*3+AG36*2+AH36*2+AI36*2+AJ36*2+AK36*2+AL36*3+AM36*2</f>
        <v>2607</v>
      </c>
      <c r="AO36" s="20">
        <v>31</v>
      </c>
      <c r="AP36" s="20">
        <f t="shared" ref="AP36:AP67" si="11">AN36/AO36</f>
        <v>84.096774193548384</v>
      </c>
      <c r="AQ36" s="20">
        <f t="shared" ref="AQ36:AQ67" si="12">S36+AN36</f>
        <v>4350.5</v>
      </c>
      <c r="AR36" s="20">
        <f t="shared" ref="AR36:AR67" si="13">T36+AO36</f>
        <v>54.5</v>
      </c>
      <c r="AS36" s="20">
        <f t="shared" ref="AS36:AS67" si="14">AQ36/AR36</f>
        <v>79.825688073394502</v>
      </c>
      <c r="AT36" s="20">
        <v>0</v>
      </c>
      <c r="AU36" s="20">
        <f t="shared" ref="AU36:AU67" si="15">AS36+AT36</f>
        <v>79.825688073394502</v>
      </c>
    </row>
    <row r="37" spans="1:47" x14ac:dyDescent="0.15">
      <c r="A37" s="19">
        <v>34</v>
      </c>
      <c r="B37" s="11" t="s">
        <v>123</v>
      </c>
      <c r="C37" s="15" t="s">
        <v>124</v>
      </c>
      <c r="D37" s="11" t="s">
        <v>48</v>
      </c>
      <c r="E37" s="11" t="s">
        <v>49</v>
      </c>
      <c r="F37" s="3">
        <v>75</v>
      </c>
      <c r="G37" s="3">
        <v>76</v>
      </c>
      <c r="H37" s="3">
        <v>73</v>
      </c>
      <c r="I37" s="11" t="s">
        <v>48</v>
      </c>
      <c r="J37" s="3">
        <v>71</v>
      </c>
      <c r="K37" s="11" t="s">
        <v>48</v>
      </c>
      <c r="L37" s="11" t="s">
        <v>48</v>
      </c>
      <c r="M37" s="3">
        <v>82</v>
      </c>
      <c r="N37" s="3">
        <v>92</v>
      </c>
      <c r="O37" s="11" t="s">
        <v>125</v>
      </c>
      <c r="P37" s="11" t="s">
        <v>51</v>
      </c>
      <c r="Q37" s="11" t="s">
        <v>48</v>
      </c>
      <c r="R37" s="3">
        <v>76</v>
      </c>
      <c r="S37" s="20">
        <f>E37*1+F37*3+G37*4+H37*3+J37*4.5+M37*2+N37*2.5+O37*2+P37*1+R37*3</f>
        <v>1951.5</v>
      </c>
      <c r="T37" s="20">
        <v>26</v>
      </c>
      <c r="U37" s="20">
        <f t="shared" si="10"/>
        <v>75.057692307692307</v>
      </c>
      <c r="W37" s="12" t="s">
        <v>123</v>
      </c>
      <c r="X37" s="12" t="s">
        <v>124</v>
      </c>
      <c r="Y37" s="5">
        <v>88</v>
      </c>
      <c r="Z37" s="5">
        <v>88</v>
      </c>
      <c r="AA37" s="12" t="s">
        <v>48</v>
      </c>
      <c r="AB37" s="5">
        <v>65</v>
      </c>
      <c r="AC37" s="12" t="s">
        <v>49</v>
      </c>
      <c r="AD37" s="5">
        <v>80</v>
      </c>
      <c r="AE37" s="12" t="s">
        <v>48</v>
      </c>
      <c r="AF37" s="5">
        <v>86</v>
      </c>
      <c r="AG37" s="5">
        <v>80</v>
      </c>
      <c r="AH37" s="5">
        <v>86</v>
      </c>
      <c r="AI37" s="12" t="s">
        <v>49</v>
      </c>
      <c r="AJ37" s="5">
        <v>94</v>
      </c>
      <c r="AK37" s="5">
        <v>90</v>
      </c>
      <c r="AL37" s="5">
        <v>88</v>
      </c>
      <c r="AM37" s="5">
        <v>75</v>
      </c>
      <c r="AN37" s="20">
        <f>Y37*1+Z37*4+AB37*2.5+AC37*1+AD37*4.5+AF37*3+AG37*2+AH37*2+AI37*2+AJ37*2+AK37*2+AL37*3+AM37*2</f>
        <v>2589.5</v>
      </c>
      <c r="AO37" s="20">
        <v>31</v>
      </c>
      <c r="AP37" s="20">
        <f t="shared" si="11"/>
        <v>83.532258064516128</v>
      </c>
      <c r="AQ37" s="20">
        <f t="shared" si="12"/>
        <v>4541</v>
      </c>
      <c r="AR37" s="20">
        <f t="shared" si="13"/>
        <v>57</v>
      </c>
      <c r="AS37" s="20">
        <f t="shared" si="14"/>
        <v>79.666666666666671</v>
      </c>
      <c r="AT37" s="20">
        <v>0</v>
      </c>
      <c r="AU37" s="20">
        <f t="shared" si="15"/>
        <v>79.666666666666671</v>
      </c>
    </row>
    <row r="38" spans="1:47" x14ac:dyDescent="0.15">
      <c r="A38" s="18">
        <v>35</v>
      </c>
      <c r="B38" s="11" t="s">
        <v>126</v>
      </c>
      <c r="C38" s="11" t="s">
        <v>127</v>
      </c>
      <c r="D38" s="11" t="s">
        <v>48</v>
      </c>
      <c r="E38" s="11" t="s">
        <v>51</v>
      </c>
      <c r="F38" s="3">
        <v>79</v>
      </c>
      <c r="G38" s="3">
        <v>87</v>
      </c>
      <c r="H38" s="3">
        <v>85</v>
      </c>
      <c r="I38" s="11" t="s">
        <v>48</v>
      </c>
      <c r="J38" s="3">
        <v>73</v>
      </c>
      <c r="K38" s="11" t="s">
        <v>48</v>
      </c>
      <c r="L38" s="11" t="s">
        <v>48</v>
      </c>
      <c r="M38" s="3">
        <v>83</v>
      </c>
      <c r="N38" s="3">
        <v>86</v>
      </c>
      <c r="O38" s="3">
        <v>60</v>
      </c>
      <c r="P38" s="11" t="s">
        <v>49</v>
      </c>
      <c r="Q38" s="11" t="s">
        <v>48</v>
      </c>
      <c r="R38" s="3">
        <v>75</v>
      </c>
      <c r="S38" s="20">
        <f>E38*1+F38*3+G38*4+H38*3+J38*4.5+M38*2+N38*2.5+O38*2+P38*1+R38*3</f>
        <v>2054.5</v>
      </c>
      <c r="T38" s="20">
        <v>26</v>
      </c>
      <c r="U38" s="20">
        <f t="shared" si="10"/>
        <v>79.019230769230774</v>
      </c>
      <c r="W38" s="12" t="s">
        <v>126</v>
      </c>
      <c r="X38" s="12" t="s">
        <v>127</v>
      </c>
      <c r="Y38" s="5">
        <v>75</v>
      </c>
      <c r="Z38" s="5">
        <v>78</v>
      </c>
      <c r="AA38" s="12" t="s">
        <v>48</v>
      </c>
      <c r="AB38" s="5">
        <v>92</v>
      </c>
      <c r="AC38" s="12" t="s">
        <v>49</v>
      </c>
      <c r="AD38" s="5">
        <v>76</v>
      </c>
      <c r="AE38" s="12" t="s">
        <v>48</v>
      </c>
      <c r="AF38" s="5">
        <v>65</v>
      </c>
      <c r="AG38" s="5">
        <v>60</v>
      </c>
      <c r="AH38" s="5">
        <v>81</v>
      </c>
      <c r="AI38" s="12" t="s">
        <v>49</v>
      </c>
      <c r="AJ38" s="5">
        <v>90</v>
      </c>
      <c r="AK38" s="5">
        <v>89</v>
      </c>
      <c r="AL38" s="5">
        <v>86</v>
      </c>
      <c r="AM38" s="5">
        <v>84</v>
      </c>
      <c r="AN38" s="20">
        <f>Y38*1+Z38*4+AB38*2.5+AC38*1+AD38*4.5+AF38*3+AG38*2+AH38*2+AI38*2+AJ38*2+AK38*2+AL38*3+AM38*2</f>
        <v>2475</v>
      </c>
      <c r="AO38" s="20">
        <v>31</v>
      </c>
      <c r="AP38" s="20">
        <f t="shared" si="11"/>
        <v>79.838709677419359</v>
      </c>
      <c r="AQ38" s="20">
        <f t="shared" si="12"/>
        <v>4529.5</v>
      </c>
      <c r="AR38" s="20">
        <f t="shared" si="13"/>
        <v>57</v>
      </c>
      <c r="AS38" s="20">
        <f t="shared" si="14"/>
        <v>79.464912280701753</v>
      </c>
      <c r="AT38" s="20">
        <v>0</v>
      </c>
      <c r="AU38" s="20">
        <f t="shared" si="15"/>
        <v>79.464912280701753</v>
      </c>
    </row>
    <row r="39" spans="1:47" x14ac:dyDescent="0.15">
      <c r="A39" s="18">
        <v>36</v>
      </c>
      <c r="B39" s="11" t="s">
        <v>128</v>
      </c>
      <c r="C39" s="11" t="s">
        <v>129</v>
      </c>
      <c r="D39" s="11" t="s">
        <v>48</v>
      </c>
      <c r="E39" s="11" t="s">
        <v>50</v>
      </c>
      <c r="F39" s="3">
        <v>78</v>
      </c>
      <c r="G39" s="3">
        <v>81</v>
      </c>
      <c r="H39" s="3">
        <v>85</v>
      </c>
      <c r="I39" s="11" t="s">
        <v>48</v>
      </c>
      <c r="J39" s="3">
        <v>66</v>
      </c>
      <c r="K39" s="11" t="s">
        <v>48</v>
      </c>
      <c r="L39" s="11" t="s">
        <v>48</v>
      </c>
      <c r="M39" s="3">
        <v>60</v>
      </c>
      <c r="N39" s="3">
        <v>88</v>
      </c>
      <c r="O39" s="3">
        <v>81</v>
      </c>
      <c r="P39" s="11" t="s">
        <v>49</v>
      </c>
      <c r="Q39" s="11" t="s">
        <v>48</v>
      </c>
      <c r="R39" s="3">
        <v>73</v>
      </c>
      <c r="S39" s="20">
        <f>E39*1+F39*3+G39*4+H39*3+J39*4.5+M39*2+N39*2.5+O39*2+P39*1+R39*3</f>
        <v>2011</v>
      </c>
      <c r="T39" s="20">
        <v>26</v>
      </c>
      <c r="U39" s="20">
        <f t="shared" si="10"/>
        <v>77.34615384615384</v>
      </c>
      <c r="W39" s="12" t="s">
        <v>128</v>
      </c>
      <c r="X39" s="12" t="s">
        <v>129</v>
      </c>
      <c r="Y39" s="5">
        <v>84</v>
      </c>
      <c r="Z39" s="5">
        <v>82</v>
      </c>
      <c r="AA39" s="12" t="s">
        <v>48</v>
      </c>
      <c r="AB39" s="5">
        <v>92</v>
      </c>
      <c r="AC39" s="12" t="s">
        <v>51</v>
      </c>
      <c r="AD39" s="5">
        <v>76</v>
      </c>
      <c r="AE39" s="12" t="s">
        <v>48</v>
      </c>
      <c r="AF39" s="5">
        <v>86</v>
      </c>
      <c r="AG39" s="5">
        <v>75</v>
      </c>
      <c r="AH39" s="5">
        <v>78</v>
      </c>
      <c r="AI39" s="12" t="s">
        <v>49</v>
      </c>
      <c r="AJ39" s="5">
        <v>82</v>
      </c>
      <c r="AK39" s="5">
        <v>88</v>
      </c>
      <c r="AL39" s="5">
        <v>73</v>
      </c>
      <c r="AM39" s="5">
        <v>77</v>
      </c>
      <c r="AN39" s="20">
        <f>Y39*1+Z39*4+AB39*2.5+AC39*1+AD39*4.5+AF39*3+AG39*2+AH39*2+AI39*2+AJ39*2+AK39*2+AL39*3+AM39*2</f>
        <v>2506</v>
      </c>
      <c r="AO39" s="20">
        <v>31</v>
      </c>
      <c r="AP39" s="20">
        <f t="shared" si="11"/>
        <v>80.838709677419359</v>
      </c>
      <c r="AQ39" s="20">
        <f t="shared" si="12"/>
        <v>4517</v>
      </c>
      <c r="AR39" s="20">
        <f t="shared" si="13"/>
        <v>57</v>
      </c>
      <c r="AS39" s="20">
        <f t="shared" si="14"/>
        <v>79.245614035087726</v>
      </c>
      <c r="AT39" s="20">
        <v>0</v>
      </c>
      <c r="AU39" s="20">
        <f t="shared" si="15"/>
        <v>79.245614035087726</v>
      </c>
    </row>
    <row r="40" spans="1:47" x14ac:dyDescent="0.15">
      <c r="A40" s="18">
        <v>37</v>
      </c>
      <c r="B40" s="11" t="s">
        <v>130</v>
      </c>
      <c r="C40" s="11" t="s">
        <v>131</v>
      </c>
      <c r="D40" s="11" t="s">
        <v>48</v>
      </c>
      <c r="E40" s="11" t="s">
        <v>49</v>
      </c>
      <c r="F40" s="3">
        <v>80</v>
      </c>
      <c r="G40" s="3">
        <v>84</v>
      </c>
      <c r="H40" s="3">
        <v>85</v>
      </c>
      <c r="I40" s="11" t="s">
        <v>48</v>
      </c>
      <c r="J40" s="3">
        <v>64</v>
      </c>
      <c r="K40" s="11" t="s">
        <v>48</v>
      </c>
      <c r="L40" s="11" t="s">
        <v>48</v>
      </c>
      <c r="M40" s="3">
        <v>78</v>
      </c>
      <c r="N40" s="3">
        <v>82</v>
      </c>
      <c r="O40" s="3">
        <v>73</v>
      </c>
      <c r="P40" s="11" t="s">
        <v>50</v>
      </c>
      <c r="Q40" s="11" t="s">
        <v>48</v>
      </c>
      <c r="R40" s="3">
        <v>92</v>
      </c>
      <c r="S40" s="20">
        <f>E40*1+F40*3+G40*4+H40*3+J40*4.5+M40*2+N40*2.5+O40*2+P40*1+R40*3</f>
        <v>2082</v>
      </c>
      <c r="T40" s="20">
        <v>26</v>
      </c>
      <c r="U40" s="20">
        <f t="shared" si="10"/>
        <v>80.07692307692308</v>
      </c>
      <c r="W40" s="12" t="s">
        <v>130</v>
      </c>
      <c r="X40" s="12" t="s">
        <v>131</v>
      </c>
      <c r="Y40" s="5">
        <v>70</v>
      </c>
      <c r="Z40" s="5">
        <v>66</v>
      </c>
      <c r="AA40" s="12" t="s">
        <v>48</v>
      </c>
      <c r="AB40" s="5">
        <v>88</v>
      </c>
      <c r="AC40" s="12" t="s">
        <v>49</v>
      </c>
      <c r="AD40" s="5">
        <v>87</v>
      </c>
      <c r="AE40" s="12" t="s">
        <v>48</v>
      </c>
      <c r="AF40" s="5">
        <v>70</v>
      </c>
      <c r="AG40" s="12" t="s">
        <v>48</v>
      </c>
      <c r="AH40" s="5">
        <v>76</v>
      </c>
      <c r="AI40" s="12" t="s">
        <v>49</v>
      </c>
      <c r="AJ40" s="5">
        <v>75</v>
      </c>
      <c r="AK40" s="5">
        <v>89</v>
      </c>
      <c r="AL40" s="5">
        <v>76</v>
      </c>
      <c r="AM40" s="5">
        <v>79</v>
      </c>
      <c r="AN40" s="20">
        <f>Y40*1+Z40*4+AB40*2.5+AC40*1+AD40*4.5+AF40*3+AH40*2+AI40*2+AJ40*2+AK40*2+AL40*3+AM40*2</f>
        <v>2276.5</v>
      </c>
      <c r="AO40" s="20">
        <v>29</v>
      </c>
      <c r="AP40" s="20">
        <f t="shared" si="11"/>
        <v>78.5</v>
      </c>
      <c r="AQ40" s="20">
        <f t="shared" si="12"/>
        <v>4358.5</v>
      </c>
      <c r="AR40" s="20">
        <f t="shared" si="13"/>
        <v>55</v>
      </c>
      <c r="AS40" s="20">
        <f t="shared" si="14"/>
        <v>79.24545454545455</v>
      </c>
      <c r="AT40" s="20">
        <v>0</v>
      </c>
      <c r="AU40" s="20">
        <f t="shared" si="15"/>
        <v>79.24545454545455</v>
      </c>
    </row>
    <row r="41" spans="1:47" x14ac:dyDescent="0.15">
      <c r="A41" s="19">
        <v>38</v>
      </c>
      <c r="B41" s="11" t="s">
        <v>132</v>
      </c>
      <c r="C41" s="15" t="s">
        <v>133</v>
      </c>
      <c r="D41" s="11" t="s">
        <v>48</v>
      </c>
      <c r="E41" s="11" t="s">
        <v>50</v>
      </c>
      <c r="F41" s="3">
        <v>81</v>
      </c>
      <c r="G41" s="3">
        <v>86</v>
      </c>
      <c r="H41" s="3">
        <v>92</v>
      </c>
      <c r="I41" s="11" t="s">
        <v>48</v>
      </c>
      <c r="J41" s="11" t="s">
        <v>134</v>
      </c>
      <c r="K41" s="11" t="s">
        <v>48</v>
      </c>
      <c r="L41" s="11" t="s">
        <v>48</v>
      </c>
      <c r="M41" s="3">
        <v>91</v>
      </c>
      <c r="N41" s="3">
        <v>84</v>
      </c>
      <c r="O41" s="3">
        <v>77</v>
      </c>
      <c r="P41" s="11" t="s">
        <v>49</v>
      </c>
      <c r="Q41" s="11" t="s">
        <v>48</v>
      </c>
      <c r="R41" s="3">
        <v>68</v>
      </c>
      <c r="S41" s="20">
        <f>E41*1+F41*3+G41*4+H41*3+J41*4.5+M41*2+N41*2.5+O41*2+P41*1+R41*3</f>
        <v>1991</v>
      </c>
      <c r="T41" s="20">
        <v>26</v>
      </c>
      <c r="U41" s="20">
        <f t="shared" si="10"/>
        <v>76.57692307692308</v>
      </c>
      <c r="W41" s="12" t="s">
        <v>132</v>
      </c>
      <c r="X41" s="12" t="s">
        <v>133</v>
      </c>
      <c r="Y41" s="5">
        <v>86</v>
      </c>
      <c r="Z41" s="5">
        <v>85</v>
      </c>
      <c r="AA41" s="12" t="s">
        <v>48</v>
      </c>
      <c r="AB41" s="5">
        <v>95</v>
      </c>
      <c r="AC41" s="12" t="s">
        <v>51</v>
      </c>
      <c r="AD41" s="5">
        <v>78</v>
      </c>
      <c r="AE41" s="12" t="s">
        <v>48</v>
      </c>
      <c r="AF41" s="5">
        <v>69</v>
      </c>
      <c r="AG41" s="5">
        <v>78</v>
      </c>
      <c r="AH41" s="5">
        <v>83</v>
      </c>
      <c r="AI41" s="12" t="s">
        <v>51</v>
      </c>
      <c r="AJ41" s="5">
        <v>86</v>
      </c>
      <c r="AK41" s="5">
        <v>93</v>
      </c>
      <c r="AL41" s="5">
        <v>84</v>
      </c>
      <c r="AM41" s="5">
        <v>72</v>
      </c>
      <c r="AN41" s="20">
        <f>Y41*1+Z41*4+AB41*2.5+AC41*1+AD41*4.5+AF41*3+AG41*2+AH41*2+AI41*2+AJ41*2+AK41*2+AL41*3+AM41*2</f>
        <v>2522.5</v>
      </c>
      <c r="AO41" s="20">
        <v>31</v>
      </c>
      <c r="AP41" s="20">
        <f t="shared" si="11"/>
        <v>81.370967741935488</v>
      </c>
      <c r="AQ41" s="20">
        <f t="shared" si="12"/>
        <v>4513.5</v>
      </c>
      <c r="AR41" s="20">
        <f t="shared" si="13"/>
        <v>57</v>
      </c>
      <c r="AS41" s="20">
        <f t="shared" si="14"/>
        <v>79.184210526315795</v>
      </c>
      <c r="AT41" s="20">
        <v>0</v>
      </c>
      <c r="AU41" s="20">
        <f t="shared" si="15"/>
        <v>79.184210526315795</v>
      </c>
    </row>
    <row r="42" spans="1:47" x14ac:dyDescent="0.15">
      <c r="A42" s="19">
        <v>39</v>
      </c>
      <c r="B42" s="11" t="s">
        <v>137</v>
      </c>
      <c r="C42" s="15" t="s">
        <v>138</v>
      </c>
      <c r="D42" s="11" t="s">
        <v>48</v>
      </c>
      <c r="E42" s="11" t="s">
        <v>49</v>
      </c>
      <c r="F42" s="3">
        <v>71</v>
      </c>
      <c r="G42" s="3">
        <v>79</v>
      </c>
      <c r="H42" s="3">
        <v>83</v>
      </c>
      <c r="I42" s="11" t="s">
        <v>48</v>
      </c>
      <c r="J42" s="3">
        <v>73</v>
      </c>
      <c r="K42" s="11" t="s">
        <v>48</v>
      </c>
      <c r="L42" s="11" t="s">
        <v>48</v>
      </c>
      <c r="M42" s="3">
        <v>67</v>
      </c>
      <c r="N42" s="11" t="s">
        <v>48</v>
      </c>
      <c r="O42" s="11" t="s">
        <v>139</v>
      </c>
      <c r="P42" s="11" t="s">
        <v>49</v>
      </c>
      <c r="Q42" s="11" t="s">
        <v>48</v>
      </c>
      <c r="R42" s="3">
        <v>84</v>
      </c>
      <c r="S42" s="20">
        <f>E42*1+F42*3+G42*4+H42*3+J42*4.5+M42*2+O42*2+P42*1+R42*3</f>
        <v>1776.5</v>
      </c>
      <c r="T42" s="20">
        <v>23.5</v>
      </c>
      <c r="U42" s="20">
        <f t="shared" si="10"/>
        <v>75.59574468085107</v>
      </c>
      <c r="W42" s="12" t="s">
        <v>137</v>
      </c>
      <c r="X42" s="13" t="s">
        <v>138</v>
      </c>
      <c r="Y42" s="7">
        <v>80</v>
      </c>
      <c r="Z42" s="8">
        <v>76</v>
      </c>
      <c r="AA42" s="13" t="s">
        <v>48</v>
      </c>
      <c r="AB42" s="8">
        <v>95</v>
      </c>
      <c r="AC42" s="14" t="s">
        <v>51</v>
      </c>
      <c r="AD42" s="8">
        <v>78</v>
      </c>
      <c r="AE42" s="5"/>
      <c r="AF42" s="7">
        <v>80</v>
      </c>
      <c r="AG42" s="8">
        <v>77</v>
      </c>
      <c r="AH42" s="8">
        <v>87</v>
      </c>
      <c r="AI42" s="14" t="s">
        <v>50</v>
      </c>
      <c r="AJ42" s="8">
        <v>81</v>
      </c>
      <c r="AK42" s="8">
        <v>89</v>
      </c>
      <c r="AL42" s="8">
        <v>81</v>
      </c>
      <c r="AM42" s="8">
        <v>72</v>
      </c>
      <c r="AN42" s="20">
        <f>Y42*1+Z42*4+AB42*2.5+AC42*1+AD42*4.5+AF42*3+AG42*2+AH42*2+AI42*2+AJ42*2+AK42*2+AL42*3+AM42*2</f>
        <v>2532.5</v>
      </c>
      <c r="AO42" s="20">
        <v>31</v>
      </c>
      <c r="AP42" s="20">
        <f t="shared" si="11"/>
        <v>81.693548387096769</v>
      </c>
      <c r="AQ42" s="20">
        <f t="shared" si="12"/>
        <v>4309</v>
      </c>
      <c r="AR42" s="20">
        <f t="shared" si="13"/>
        <v>54.5</v>
      </c>
      <c r="AS42" s="20">
        <f t="shared" si="14"/>
        <v>79.064220183486242</v>
      </c>
      <c r="AT42" s="20">
        <v>0</v>
      </c>
      <c r="AU42" s="20">
        <f t="shared" si="15"/>
        <v>79.064220183486242</v>
      </c>
    </row>
    <row r="43" spans="1:47" x14ac:dyDescent="0.15">
      <c r="A43" s="18">
        <v>40</v>
      </c>
      <c r="B43" s="11" t="s">
        <v>140</v>
      </c>
      <c r="C43" s="11" t="s">
        <v>141</v>
      </c>
      <c r="D43" s="11" t="s">
        <v>48</v>
      </c>
      <c r="E43" s="11" t="s">
        <v>49</v>
      </c>
      <c r="F43" s="3">
        <v>74</v>
      </c>
      <c r="G43" s="3">
        <v>73</v>
      </c>
      <c r="H43" s="3">
        <v>84</v>
      </c>
      <c r="I43" s="11" t="s">
        <v>48</v>
      </c>
      <c r="J43" s="3">
        <v>73</v>
      </c>
      <c r="K43" s="11" t="s">
        <v>48</v>
      </c>
      <c r="L43" s="11" t="s">
        <v>48</v>
      </c>
      <c r="M43" s="3">
        <v>70</v>
      </c>
      <c r="N43" s="3">
        <v>86</v>
      </c>
      <c r="O43" s="3">
        <v>78</v>
      </c>
      <c r="P43" s="11" t="s">
        <v>50</v>
      </c>
      <c r="Q43" s="11" t="s">
        <v>48</v>
      </c>
      <c r="R43" s="3">
        <v>84</v>
      </c>
      <c r="S43" s="20">
        <f>E43*1+F43*3+G43*4+H43*3+J43*4.5+M43*2+N43*2.5+O43*2+P43*1+R43*3</f>
        <v>2037.5</v>
      </c>
      <c r="T43" s="20">
        <v>26</v>
      </c>
      <c r="U43" s="20">
        <f t="shared" si="10"/>
        <v>78.365384615384613</v>
      </c>
      <c r="W43" s="12" t="s">
        <v>140</v>
      </c>
      <c r="X43" s="12" t="s">
        <v>141</v>
      </c>
      <c r="Y43" s="5">
        <v>89</v>
      </c>
      <c r="Z43" s="5">
        <v>77</v>
      </c>
      <c r="AA43" s="12" t="s">
        <v>48</v>
      </c>
      <c r="AB43" s="5">
        <v>82</v>
      </c>
      <c r="AC43" s="12" t="s">
        <v>51</v>
      </c>
      <c r="AD43" s="5">
        <v>75</v>
      </c>
      <c r="AE43" s="12" t="s">
        <v>48</v>
      </c>
      <c r="AF43" s="5">
        <v>89</v>
      </c>
      <c r="AG43" s="12" t="s">
        <v>48</v>
      </c>
      <c r="AH43" s="5">
        <v>83</v>
      </c>
      <c r="AI43" s="12" t="s">
        <v>51</v>
      </c>
      <c r="AJ43" s="5">
        <v>82</v>
      </c>
      <c r="AK43" s="5">
        <v>91</v>
      </c>
      <c r="AL43" s="5">
        <v>82</v>
      </c>
      <c r="AM43" s="5">
        <v>60</v>
      </c>
      <c r="AN43" s="20">
        <f>Y43*1+Z43*4+AB43*2.5+AC43*1+AD43*4.5+AF43*3+AH43*2+AI43*2+AJ43*2+AK43*2+AL43*3+AM43*2</f>
        <v>2309.5</v>
      </c>
      <c r="AO43" s="20">
        <v>29</v>
      </c>
      <c r="AP43" s="20">
        <f t="shared" si="11"/>
        <v>79.637931034482762</v>
      </c>
      <c r="AQ43" s="20">
        <f t="shared" si="12"/>
        <v>4347</v>
      </c>
      <c r="AR43" s="20">
        <f t="shared" si="13"/>
        <v>55</v>
      </c>
      <c r="AS43" s="20">
        <f t="shared" si="14"/>
        <v>79.036363636363632</v>
      </c>
      <c r="AT43" s="20">
        <v>0</v>
      </c>
      <c r="AU43" s="20">
        <f t="shared" si="15"/>
        <v>79.036363636363632</v>
      </c>
    </row>
    <row r="44" spans="1:47" x14ac:dyDescent="0.15">
      <c r="A44" s="18">
        <v>41</v>
      </c>
      <c r="B44" s="11" t="s">
        <v>142</v>
      </c>
      <c r="C44" s="11" t="s">
        <v>143</v>
      </c>
      <c r="D44" s="11" t="s">
        <v>48</v>
      </c>
      <c r="E44" s="11" t="s">
        <v>49</v>
      </c>
      <c r="F44" s="3">
        <v>72</v>
      </c>
      <c r="G44" s="3">
        <v>84</v>
      </c>
      <c r="H44" s="3">
        <v>85</v>
      </c>
      <c r="I44" s="11" t="s">
        <v>48</v>
      </c>
      <c r="J44" s="3">
        <v>66</v>
      </c>
      <c r="K44" s="11" t="s">
        <v>48</v>
      </c>
      <c r="L44" s="11" t="s">
        <v>48</v>
      </c>
      <c r="M44" s="3">
        <v>81</v>
      </c>
      <c r="N44" s="3">
        <v>93</v>
      </c>
      <c r="O44" s="3">
        <v>82</v>
      </c>
      <c r="P44" s="11" t="s">
        <v>49</v>
      </c>
      <c r="Q44" s="11" t="s">
        <v>48</v>
      </c>
      <c r="R44" s="3">
        <v>60</v>
      </c>
      <c r="S44" s="20">
        <f>E44*1+F44*3+G44*4+H44*3+J44*4.5+M44*2+N44*2.5+O44*2+P44*1+R44*3</f>
        <v>2012.5</v>
      </c>
      <c r="T44" s="20">
        <v>26</v>
      </c>
      <c r="U44" s="20">
        <f t="shared" si="10"/>
        <v>77.40384615384616</v>
      </c>
      <c r="W44" s="12" t="s">
        <v>142</v>
      </c>
      <c r="X44" s="12" t="s">
        <v>143</v>
      </c>
      <c r="Y44" s="5">
        <v>77</v>
      </c>
      <c r="Z44" s="5">
        <v>82</v>
      </c>
      <c r="AA44" s="12" t="s">
        <v>48</v>
      </c>
      <c r="AB44" s="5">
        <v>88</v>
      </c>
      <c r="AC44" s="12" t="s">
        <v>49</v>
      </c>
      <c r="AD44" s="5">
        <v>78</v>
      </c>
      <c r="AE44" s="12" t="s">
        <v>48</v>
      </c>
      <c r="AF44" s="5">
        <v>81</v>
      </c>
      <c r="AG44" s="5">
        <v>67</v>
      </c>
      <c r="AH44" s="5">
        <v>78</v>
      </c>
      <c r="AI44" s="12" t="s">
        <v>49</v>
      </c>
      <c r="AJ44" s="5">
        <v>76</v>
      </c>
      <c r="AK44" s="5">
        <v>93</v>
      </c>
      <c r="AL44" s="5">
        <v>74</v>
      </c>
      <c r="AM44" s="5">
        <v>77</v>
      </c>
      <c r="AN44" s="20">
        <f>Y44*1+Z44*4+AB44*2.5+AC44*1+AD44*4.5+AF44*3+AG44*2+AH44*2+AI44*2+AJ44*2+AK44*2+AL44*3+AM44*2</f>
        <v>2478</v>
      </c>
      <c r="AO44" s="20">
        <v>31</v>
      </c>
      <c r="AP44" s="20">
        <f t="shared" si="11"/>
        <v>79.935483870967744</v>
      </c>
      <c r="AQ44" s="20">
        <f t="shared" si="12"/>
        <v>4490.5</v>
      </c>
      <c r="AR44" s="20">
        <f t="shared" si="13"/>
        <v>57</v>
      </c>
      <c r="AS44" s="20">
        <f t="shared" si="14"/>
        <v>78.780701754385959</v>
      </c>
      <c r="AT44" s="20">
        <v>0</v>
      </c>
      <c r="AU44" s="20">
        <f t="shared" si="15"/>
        <v>78.780701754385959</v>
      </c>
    </row>
    <row r="45" spans="1:47" x14ac:dyDescent="0.15">
      <c r="A45" s="18">
        <v>42</v>
      </c>
      <c r="B45" s="11" t="s">
        <v>144</v>
      </c>
      <c r="C45" s="11" t="s">
        <v>145</v>
      </c>
      <c r="D45" s="11" t="s">
        <v>48</v>
      </c>
      <c r="E45" s="11" t="s">
        <v>51</v>
      </c>
      <c r="F45" s="3">
        <v>81</v>
      </c>
      <c r="G45" s="3">
        <v>84</v>
      </c>
      <c r="H45" s="3">
        <v>81</v>
      </c>
      <c r="I45" s="11" t="s">
        <v>48</v>
      </c>
      <c r="J45" s="3">
        <v>72</v>
      </c>
      <c r="K45" s="11" t="s">
        <v>48</v>
      </c>
      <c r="L45" s="11" t="s">
        <v>48</v>
      </c>
      <c r="M45" s="3">
        <v>85</v>
      </c>
      <c r="N45" s="11" t="s">
        <v>48</v>
      </c>
      <c r="O45" s="3">
        <v>77</v>
      </c>
      <c r="P45" s="11" t="s">
        <v>51</v>
      </c>
      <c r="Q45" s="11" t="s">
        <v>48</v>
      </c>
      <c r="R45" s="3">
        <v>82</v>
      </c>
      <c r="S45" s="20">
        <f>E45*1+F45*3+G45*4+H45*3+J45*4.5+M45*2+O45*2+P45*1+R45*3</f>
        <v>1866</v>
      </c>
      <c r="T45" s="20">
        <v>23.5</v>
      </c>
      <c r="U45" s="20">
        <f t="shared" si="10"/>
        <v>79.40425531914893</v>
      </c>
      <c r="W45" s="12" t="s">
        <v>144</v>
      </c>
      <c r="X45" s="12" t="s">
        <v>145</v>
      </c>
      <c r="Y45" s="5">
        <v>87</v>
      </c>
      <c r="Z45" s="5">
        <v>69</v>
      </c>
      <c r="AA45" s="12" t="s">
        <v>48</v>
      </c>
      <c r="AB45" s="5">
        <v>87</v>
      </c>
      <c r="AC45" s="12" t="s">
        <v>51</v>
      </c>
      <c r="AD45" s="5">
        <v>75</v>
      </c>
      <c r="AE45" s="12" t="s">
        <v>48</v>
      </c>
      <c r="AF45" s="5">
        <v>78</v>
      </c>
      <c r="AG45" s="12" t="s">
        <v>48</v>
      </c>
      <c r="AH45" s="5">
        <v>87</v>
      </c>
      <c r="AI45" s="12" t="s">
        <v>51</v>
      </c>
      <c r="AJ45" s="5">
        <v>64</v>
      </c>
      <c r="AK45" s="5">
        <v>83</v>
      </c>
      <c r="AL45" s="5">
        <v>88</v>
      </c>
      <c r="AM45" s="5">
        <v>79</v>
      </c>
      <c r="AN45" s="20">
        <f>Y45*1+Z45*4+AB45*2.5+AC45*1+AD45*4.5+AF45*3+AH45*2+AI45*2+AJ45*2+AK45*2+AL45*3+AM45*2</f>
        <v>2267</v>
      </c>
      <c r="AO45" s="20">
        <v>29</v>
      </c>
      <c r="AP45" s="20">
        <f t="shared" si="11"/>
        <v>78.172413793103445</v>
      </c>
      <c r="AQ45" s="20">
        <f t="shared" si="12"/>
        <v>4133</v>
      </c>
      <c r="AR45" s="20">
        <f t="shared" si="13"/>
        <v>52.5</v>
      </c>
      <c r="AS45" s="20">
        <f t="shared" si="14"/>
        <v>78.723809523809521</v>
      </c>
      <c r="AT45" s="20">
        <v>0</v>
      </c>
      <c r="AU45" s="20">
        <f t="shared" si="15"/>
        <v>78.723809523809521</v>
      </c>
    </row>
    <row r="46" spans="1:47" x14ac:dyDescent="0.15">
      <c r="A46" s="18">
        <v>43</v>
      </c>
      <c r="B46" s="11" t="s">
        <v>146</v>
      </c>
      <c r="C46" s="11" t="s">
        <v>147</v>
      </c>
      <c r="D46" s="11" t="s">
        <v>48</v>
      </c>
      <c r="E46" s="11" t="s">
        <v>51</v>
      </c>
      <c r="F46" s="3">
        <v>79</v>
      </c>
      <c r="G46" s="3">
        <v>83</v>
      </c>
      <c r="H46" s="3">
        <v>85</v>
      </c>
      <c r="I46" s="11" t="s">
        <v>48</v>
      </c>
      <c r="J46" s="3">
        <v>64</v>
      </c>
      <c r="K46" s="3"/>
      <c r="L46" s="11" t="s">
        <v>48</v>
      </c>
      <c r="M46" s="3">
        <v>65</v>
      </c>
      <c r="N46" s="3">
        <v>73</v>
      </c>
      <c r="O46" s="3">
        <v>84</v>
      </c>
      <c r="P46" s="11" t="s">
        <v>49</v>
      </c>
      <c r="Q46" s="3"/>
      <c r="R46" s="3">
        <v>91</v>
      </c>
      <c r="S46" s="20">
        <f>E46*1+F46*3+G46*4+H46*3+J46*4.5+M46*2+N46*2.5+O46*2+P46*1+R46*3</f>
        <v>2025.5</v>
      </c>
      <c r="T46" s="20">
        <v>26</v>
      </c>
      <c r="U46" s="20">
        <f t="shared" si="10"/>
        <v>77.90384615384616</v>
      </c>
      <c r="W46" s="12" t="s">
        <v>146</v>
      </c>
      <c r="X46" s="12" t="s">
        <v>147</v>
      </c>
      <c r="Y46" s="5">
        <v>78</v>
      </c>
      <c r="Z46" s="5">
        <v>77</v>
      </c>
      <c r="AA46" s="12" t="s">
        <v>48</v>
      </c>
      <c r="AB46" s="5">
        <v>93</v>
      </c>
      <c r="AC46" s="12" t="s">
        <v>49</v>
      </c>
      <c r="AD46" s="5">
        <v>76</v>
      </c>
      <c r="AE46" s="12" t="s">
        <v>48</v>
      </c>
      <c r="AF46" s="5">
        <v>75</v>
      </c>
      <c r="AG46" s="5">
        <v>68</v>
      </c>
      <c r="AH46" s="5">
        <v>88</v>
      </c>
      <c r="AI46" s="12" t="s">
        <v>51</v>
      </c>
      <c r="AJ46" s="5">
        <v>78</v>
      </c>
      <c r="AK46" s="5">
        <v>87</v>
      </c>
      <c r="AL46" s="5">
        <v>86</v>
      </c>
      <c r="AM46" s="5">
        <v>70</v>
      </c>
      <c r="AN46" s="20">
        <f t="shared" ref="AN46:AN52" si="16">Y46*1+Z46*4+AB46*2.5+AC46*1+AD46*4.5+AF46*3+AG46*2+AH46*2+AI46*2+AJ46*2+AK46*2+AL46*3+AM46*2</f>
        <v>2460.5</v>
      </c>
      <c r="AO46" s="20">
        <v>31</v>
      </c>
      <c r="AP46" s="20">
        <f t="shared" si="11"/>
        <v>79.370967741935488</v>
      </c>
      <c r="AQ46" s="20">
        <f t="shared" si="12"/>
        <v>4486</v>
      </c>
      <c r="AR46" s="20">
        <f t="shared" si="13"/>
        <v>57</v>
      </c>
      <c r="AS46" s="20">
        <f t="shared" si="14"/>
        <v>78.701754385964918</v>
      </c>
      <c r="AT46" s="20">
        <v>0</v>
      </c>
      <c r="AU46" s="20">
        <f t="shared" si="15"/>
        <v>78.701754385964918</v>
      </c>
    </row>
    <row r="47" spans="1:47" x14ac:dyDescent="0.15">
      <c r="A47" s="18">
        <v>44</v>
      </c>
      <c r="B47" s="11" t="s">
        <v>148</v>
      </c>
      <c r="C47" s="11" t="s">
        <v>149</v>
      </c>
      <c r="D47" s="11" t="s">
        <v>48</v>
      </c>
      <c r="E47" s="11" t="s">
        <v>50</v>
      </c>
      <c r="F47" s="3">
        <v>77</v>
      </c>
      <c r="G47" s="3">
        <v>84</v>
      </c>
      <c r="H47" s="3">
        <v>92</v>
      </c>
      <c r="I47" s="11" t="s">
        <v>48</v>
      </c>
      <c r="J47" s="3">
        <v>68</v>
      </c>
      <c r="K47" s="11" t="s">
        <v>48</v>
      </c>
      <c r="L47" s="11" t="s">
        <v>48</v>
      </c>
      <c r="M47" s="3">
        <v>75</v>
      </c>
      <c r="N47" s="11" t="s">
        <v>48</v>
      </c>
      <c r="O47" s="3">
        <v>71</v>
      </c>
      <c r="P47" s="11" t="s">
        <v>49</v>
      </c>
      <c r="Q47" s="11" t="s">
        <v>48</v>
      </c>
      <c r="R47" s="3">
        <v>67</v>
      </c>
      <c r="S47" s="20">
        <f>E47*1+F47*3+G47*4+H47*3+J47*4.5+M47*2+O47*2+P47*1+R47*3</f>
        <v>1822</v>
      </c>
      <c r="T47" s="20">
        <v>23.5</v>
      </c>
      <c r="U47" s="20">
        <f t="shared" si="10"/>
        <v>77.531914893617028</v>
      </c>
      <c r="W47" s="12" t="s">
        <v>148</v>
      </c>
      <c r="X47" s="13" t="s">
        <v>149</v>
      </c>
      <c r="Y47" s="7">
        <v>84</v>
      </c>
      <c r="Z47" s="8">
        <v>75</v>
      </c>
      <c r="AA47" s="13" t="s">
        <v>48</v>
      </c>
      <c r="AB47" s="8">
        <v>98</v>
      </c>
      <c r="AC47" s="14" t="s">
        <v>49</v>
      </c>
      <c r="AD47" s="8">
        <v>74</v>
      </c>
      <c r="AE47" s="5"/>
      <c r="AF47" s="7">
        <v>84</v>
      </c>
      <c r="AG47" s="8">
        <v>73</v>
      </c>
      <c r="AH47" s="8">
        <v>87</v>
      </c>
      <c r="AI47" s="14" t="s">
        <v>112</v>
      </c>
      <c r="AJ47" s="8">
        <v>72</v>
      </c>
      <c r="AK47" s="8">
        <v>77</v>
      </c>
      <c r="AL47" s="8">
        <v>83</v>
      </c>
      <c r="AM47" s="8">
        <v>78</v>
      </c>
      <c r="AN47" s="20">
        <f t="shared" si="16"/>
        <v>2452</v>
      </c>
      <c r="AO47" s="20">
        <v>31</v>
      </c>
      <c r="AP47" s="20">
        <f t="shared" si="11"/>
        <v>79.096774193548384</v>
      </c>
      <c r="AQ47" s="20">
        <f t="shared" si="12"/>
        <v>4274</v>
      </c>
      <c r="AR47" s="20">
        <f t="shared" si="13"/>
        <v>54.5</v>
      </c>
      <c r="AS47" s="20">
        <f t="shared" si="14"/>
        <v>78.422018348623851</v>
      </c>
      <c r="AT47" s="20">
        <v>0</v>
      </c>
      <c r="AU47" s="20">
        <f t="shared" si="15"/>
        <v>78.422018348623851</v>
      </c>
    </row>
    <row r="48" spans="1:47" x14ac:dyDescent="0.15">
      <c r="A48" s="19">
        <v>45</v>
      </c>
      <c r="B48" s="11" t="s">
        <v>150</v>
      </c>
      <c r="C48" s="15" t="s">
        <v>151</v>
      </c>
      <c r="D48" s="11" t="s">
        <v>48</v>
      </c>
      <c r="E48" s="11" t="s">
        <v>49</v>
      </c>
      <c r="F48" s="3">
        <v>81</v>
      </c>
      <c r="G48" s="3">
        <v>74</v>
      </c>
      <c r="H48" s="3">
        <v>86</v>
      </c>
      <c r="I48" s="11" t="s">
        <v>48</v>
      </c>
      <c r="J48" s="3">
        <v>65</v>
      </c>
      <c r="K48" s="3">
        <v>78</v>
      </c>
      <c r="L48" s="11" t="s">
        <v>48</v>
      </c>
      <c r="M48" s="3">
        <v>60</v>
      </c>
      <c r="N48" s="3">
        <v>89</v>
      </c>
      <c r="O48" s="11" t="s">
        <v>152</v>
      </c>
      <c r="P48" s="11" t="s">
        <v>49</v>
      </c>
      <c r="Q48" s="11" t="s">
        <v>48</v>
      </c>
      <c r="R48" s="3">
        <v>75</v>
      </c>
      <c r="S48" s="20">
        <f>E48*1+F48*3+G48*4+H48*3+J48*4.5+K48*3+M48*2+N48*2.5+O48*2+P48*1+R48*3</f>
        <v>2145</v>
      </c>
      <c r="T48" s="20">
        <v>29</v>
      </c>
      <c r="U48" s="20">
        <f t="shared" si="10"/>
        <v>73.965517241379317</v>
      </c>
      <c r="W48" s="12" t="s">
        <v>150</v>
      </c>
      <c r="X48" s="13" t="s">
        <v>151</v>
      </c>
      <c r="Y48" s="7">
        <v>68</v>
      </c>
      <c r="Z48" s="8">
        <v>75</v>
      </c>
      <c r="AA48" s="13" t="s">
        <v>48</v>
      </c>
      <c r="AB48" s="8">
        <v>98</v>
      </c>
      <c r="AC48" s="14" t="s">
        <v>49</v>
      </c>
      <c r="AD48" s="8">
        <v>92</v>
      </c>
      <c r="AE48" s="5"/>
      <c r="AF48" s="7">
        <v>68</v>
      </c>
      <c r="AG48" s="8">
        <v>80</v>
      </c>
      <c r="AH48" s="8">
        <v>88</v>
      </c>
      <c r="AI48" s="14" t="s">
        <v>49</v>
      </c>
      <c r="AJ48" s="8">
        <v>82</v>
      </c>
      <c r="AK48" s="8">
        <v>71</v>
      </c>
      <c r="AL48" s="8">
        <v>87</v>
      </c>
      <c r="AM48" s="8">
        <v>75</v>
      </c>
      <c r="AN48" s="20">
        <f t="shared" si="16"/>
        <v>2539</v>
      </c>
      <c r="AO48" s="20">
        <v>31</v>
      </c>
      <c r="AP48" s="20">
        <f t="shared" si="11"/>
        <v>81.903225806451616</v>
      </c>
      <c r="AQ48" s="20">
        <f t="shared" si="12"/>
        <v>4684</v>
      </c>
      <c r="AR48" s="20">
        <f t="shared" si="13"/>
        <v>60</v>
      </c>
      <c r="AS48" s="20">
        <f t="shared" si="14"/>
        <v>78.066666666666663</v>
      </c>
      <c r="AT48" s="20">
        <v>0</v>
      </c>
      <c r="AU48" s="20">
        <f t="shared" si="15"/>
        <v>78.066666666666663</v>
      </c>
    </row>
    <row r="49" spans="1:47" x14ac:dyDescent="0.15">
      <c r="A49" s="18">
        <v>46</v>
      </c>
      <c r="B49" s="11" t="s">
        <v>153</v>
      </c>
      <c r="C49" s="11" t="s">
        <v>154</v>
      </c>
      <c r="D49" s="11" t="s">
        <v>48</v>
      </c>
      <c r="E49" s="11" t="s">
        <v>50</v>
      </c>
      <c r="F49" s="3">
        <v>61</v>
      </c>
      <c r="G49" s="3">
        <v>74</v>
      </c>
      <c r="H49" s="3">
        <v>81</v>
      </c>
      <c r="I49" s="11" t="s">
        <v>48</v>
      </c>
      <c r="J49" s="3">
        <v>75</v>
      </c>
      <c r="K49" s="11" t="s">
        <v>48</v>
      </c>
      <c r="L49" s="11" t="s">
        <v>48</v>
      </c>
      <c r="M49" s="3">
        <v>77</v>
      </c>
      <c r="N49" s="3">
        <v>92</v>
      </c>
      <c r="O49" s="3">
        <v>69</v>
      </c>
      <c r="P49" s="11" t="s">
        <v>49</v>
      </c>
      <c r="Q49" s="11" t="s">
        <v>48</v>
      </c>
      <c r="R49" s="3">
        <v>71</v>
      </c>
      <c r="S49" s="20">
        <f>E49*1+F49*3+G49*4+H49*3+J49*4.5+M49*2+N49*2.5+O49*2+P49*1+R49*3</f>
        <v>1974.5</v>
      </c>
      <c r="T49" s="20">
        <v>26</v>
      </c>
      <c r="U49" s="20">
        <f t="shared" si="10"/>
        <v>75.942307692307693</v>
      </c>
      <c r="W49" s="12" t="s">
        <v>153</v>
      </c>
      <c r="X49" s="12" t="s">
        <v>154</v>
      </c>
      <c r="Y49" s="5">
        <v>87</v>
      </c>
      <c r="Z49" s="5">
        <v>76</v>
      </c>
      <c r="AA49" s="12" t="s">
        <v>48</v>
      </c>
      <c r="AB49" s="5">
        <v>94</v>
      </c>
      <c r="AC49" s="12" t="s">
        <v>51</v>
      </c>
      <c r="AD49" s="5">
        <v>90</v>
      </c>
      <c r="AE49" s="12" t="s">
        <v>48</v>
      </c>
      <c r="AF49" s="5">
        <v>85</v>
      </c>
      <c r="AG49" s="5">
        <v>63</v>
      </c>
      <c r="AH49" s="5">
        <v>79</v>
      </c>
      <c r="AI49" s="12" t="s">
        <v>49</v>
      </c>
      <c r="AJ49" s="5">
        <v>77</v>
      </c>
      <c r="AK49" s="5">
        <v>75</v>
      </c>
      <c r="AL49" s="5">
        <v>69</v>
      </c>
      <c r="AM49" s="5">
        <v>72</v>
      </c>
      <c r="AN49" s="20">
        <f t="shared" si="16"/>
        <v>2470</v>
      </c>
      <c r="AO49" s="20">
        <v>31</v>
      </c>
      <c r="AP49" s="20">
        <f t="shared" si="11"/>
        <v>79.677419354838705</v>
      </c>
      <c r="AQ49" s="20">
        <f t="shared" si="12"/>
        <v>4444.5</v>
      </c>
      <c r="AR49" s="20">
        <f t="shared" si="13"/>
        <v>57</v>
      </c>
      <c r="AS49" s="20">
        <f t="shared" si="14"/>
        <v>77.973684210526315</v>
      </c>
      <c r="AT49" s="20">
        <v>0</v>
      </c>
      <c r="AU49" s="20">
        <f t="shared" si="15"/>
        <v>77.973684210526315</v>
      </c>
    </row>
    <row r="50" spans="1:47" x14ac:dyDescent="0.15">
      <c r="A50" s="19">
        <v>47</v>
      </c>
      <c r="B50" s="11" t="s">
        <v>155</v>
      </c>
      <c r="C50" s="15" t="s">
        <v>156</v>
      </c>
      <c r="D50" s="11" t="s">
        <v>48</v>
      </c>
      <c r="E50" s="11" t="s">
        <v>49</v>
      </c>
      <c r="F50" s="3">
        <v>79</v>
      </c>
      <c r="G50" s="3">
        <v>77</v>
      </c>
      <c r="H50" s="3">
        <v>91</v>
      </c>
      <c r="I50" s="11" t="s">
        <v>48</v>
      </c>
      <c r="J50" s="11" t="s">
        <v>88</v>
      </c>
      <c r="K50" s="11" t="s">
        <v>48</v>
      </c>
      <c r="L50" s="11" t="s">
        <v>48</v>
      </c>
      <c r="M50" s="3">
        <v>77</v>
      </c>
      <c r="N50" s="3">
        <v>73</v>
      </c>
      <c r="O50" s="11" t="s">
        <v>139</v>
      </c>
      <c r="P50" s="11" t="s">
        <v>51</v>
      </c>
      <c r="Q50" s="11" t="s">
        <v>48</v>
      </c>
      <c r="R50" s="11" t="s">
        <v>101</v>
      </c>
      <c r="S50" s="20">
        <f>E50*1+F50*3+G50*4+H50*3+J50*4.5+M50*2+N50*2.5+O50*2+P50*1+R50*3</f>
        <v>1842.5</v>
      </c>
      <c r="T50" s="20">
        <v>26</v>
      </c>
      <c r="U50" s="20">
        <f t="shared" si="10"/>
        <v>70.865384615384613</v>
      </c>
      <c r="W50" s="12" t="s">
        <v>155</v>
      </c>
      <c r="X50" s="13" t="s">
        <v>156</v>
      </c>
      <c r="Y50" s="7">
        <v>83</v>
      </c>
      <c r="Z50" s="8">
        <v>82</v>
      </c>
      <c r="AA50" s="13" t="s">
        <v>48</v>
      </c>
      <c r="AB50" s="8">
        <v>97</v>
      </c>
      <c r="AC50" s="14" t="s">
        <v>49</v>
      </c>
      <c r="AD50" s="8">
        <v>87</v>
      </c>
      <c r="AE50" s="5"/>
      <c r="AF50" s="7">
        <v>83</v>
      </c>
      <c r="AG50" s="8">
        <v>71</v>
      </c>
      <c r="AH50" s="8">
        <v>75</v>
      </c>
      <c r="AI50" s="14" t="s">
        <v>51</v>
      </c>
      <c r="AJ50" s="8">
        <v>86</v>
      </c>
      <c r="AK50" s="8">
        <v>92</v>
      </c>
      <c r="AL50" s="8">
        <v>87</v>
      </c>
      <c r="AM50" s="8">
        <v>78</v>
      </c>
      <c r="AN50" s="20">
        <f t="shared" si="16"/>
        <v>2594</v>
      </c>
      <c r="AO50" s="20">
        <v>31</v>
      </c>
      <c r="AP50" s="20">
        <f t="shared" si="11"/>
        <v>83.677419354838705</v>
      </c>
      <c r="AQ50" s="20">
        <f t="shared" si="12"/>
        <v>4436.5</v>
      </c>
      <c r="AR50" s="20">
        <f t="shared" si="13"/>
        <v>57</v>
      </c>
      <c r="AS50" s="20">
        <f t="shared" si="14"/>
        <v>77.833333333333329</v>
      </c>
      <c r="AT50" s="20">
        <v>0</v>
      </c>
      <c r="AU50" s="20">
        <f t="shared" si="15"/>
        <v>77.833333333333329</v>
      </c>
    </row>
    <row r="51" spans="1:47" x14ac:dyDescent="0.15">
      <c r="A51" s="19">
        <v>48</v>
      </c>
      <c r="B51" s="11" t="s">
        <v>157</v>
      </c>
      <c r="C51" s="15" t="s">
        <v>158</v>
      </c>
      <c r="D51" s="11" t="s">
        <v>48</v>
      </c>
      <c r="E51" s="11" t="s">
        <v>50</v>
      </c>
      <c r="F51" s="3">
        <v>78</v>
      </c>
      <c r="G51" s="3">
        <v>69</v>
      </c>
      <c r="H51" s="3">
        <v>87</v>
      </c>
      <c r="I51" s="11" t="s">
        <v>48</v>
      </c>
      <c r="J51" s="11" t="s">
        <v>125</v>
      </c>
      <c r="K51" s="11" t="s">
        <v>48</v>
      </c>
      <c r="L51" s="11" t="s">
        <v>48</v>
      </c>
      <c r="M51" s="3">
        <v>81</v>
      </c>
      <c r="N51" s="3">
        <v>80</v>
      </c>
      <c r="O51" s="3">
        <v>69</v>
      </c>
      <c r="P51" s="11" t="s">
        <v>51</v>
      </c>
      <c r="Q51" s="11" t="s">
        <v>48</v>
      </c>
      <c r="R51" s="11" t="s">
        <v>101</v>
      </c>
      <c r="S51" s="20">
        <f>E51*1+F51*3+G51*4+H51*3+J51*4.5+M51*2+N51*2.5+O51*2+P51*1+R51*3</f>
        <v>1832.5</v>
      </c>
      <c r="T51" s="20">
        <v>26</v>
      </c>
      <c r="U51" s="20">
        <f t="shared" si="10"/>
        <v>70.480769230769226</v>
      </c>
      <c r="W51" s="12" t="s">
        <v>157</v>
      </c>
      <c r="X51" s="12" t="s">
        <v>158</v>
      </c>
      <c r="Y51" s="5">
        <v>75</v>
      </c>
      <c r="Z51" s="5">
        <v>88</v>
      </c>
      <c r="AA51" s="12" t="s">
        <v>48</v>
      </c>
      <c r="AB51" s="5">
        <v>94</v>
      </c>
      <c r="AC51" s="12" t="s">
        <v>50</v>
      </c>
      <c r="AD51" s="5">
        <v>73</v>
      </c>
      <c r="AE51" s="12" t="s">
        <v>48</v>
      </c>
      <c r="AF51" s="5">
        <v>86</v>
      </c>
      <c r="AG51" s="5">
        <v>71</v>
      </c>
      <c r="AH51" s="5">
        <v>79</v>
      </c>
      <c r="AI51" s="12" t="s">
        <v>50</v>
      </c>
      <c r="AJ51" s="5">
        <v>90</v>
      </c>
      <c r="AK51" s="5">
        <v>96</v>
      </c>
      <c r="AL51" s="5">
        <v>83</v>
      </c>
      <c r="AM51" s="5">
        <v>72</v>
      </c>
      <c r="AN51" s="20">
        <f t="shared" si="16"/>
        <v>2598.5</v>
      </c>
      <c r="AO51" s="20">
        <v>31</v>
      </c>
      <c r="AP51" s="20">
        <f t="shared" si="11"/>
        <v>83.822580645161295</v>
      </c>
      <c r="AQ51" s="20">
        <f t="shared" si="12"/>
        <v>4431</v>
      </c>
      <c r="AR51" s="20">
        <f t="shared" si="13"/>
        <v>57</v>
      </c>
      <c r="AS51" s="20">
        <f t="shared" si="14"/>
        <v>77.736842105263165</v>
      </c>
      <c r="AT51" s="20">
        <v>0</v>
      </c>
      <c r="AU51" s="20">
        <f t="shared" si="15"/>
        <v>77.736842105263165</v>
      </c>
    </row>
    <row r="52" spans="1:47" x14ac:dyDescent="0.15">
      <c r="A52" s="19">
        <v>49</v>
      </c>
      <c r="B52" s="11" t="s">
        <v>159</v>
      </c>
      <c r="C52" s="11" t="s">
        <v>160</v>
      </c>
      <c r="D52" s="11" t="s">
        <v>48</v>
      </c>
      <c r="E52" s="11" t="s">
        <v>49</v>
      </c>
      <c r="F52" s="3">
        <v>72</v>
      </c>
      <c r="G52" s="3">
        <v>86</v>
      </c>
      <c r="H52" s="3">
        <v>84</v>
      </c>
      <c r="I52" s="11" t="s">
        <v>48</v>
      </c>
      <c r="J52" s="3">
        <v>61</v>
      </c>
      <c r="K52" s="11" t="s">
        <v>48</v>
      </c>
      <c r="L52" s="11" t="s">
        <v>48</v>
      </c>
      <c r="M52" s="3">
        <v>84</v>
      </c>
      <c r="N52" s="3">
        <v>90</v>
      </c>
      <c r="O52" s="3">
        <v>76</v>
      </c>
      <c r="P52" s="11" t="s">
        <v>49</v>
      </c>
      <c r="Q52" s="11" t="s">
        <v>48</v>
      </c>
      <c r="R52" s="3">
        <v>71</v>
      </c>
      <c r="S52" s="20">
        <f>E52*1+F52*3+G52*4+H52*3+J52*4.5+M52*2+N52*2.5+O52*2+P52*1+R52*3</f>
        <v>2014.5</v>
      </c>
      <c r="T52" s="20">
        <v>26</v>
      </c>
      <c r="U52" s="20">
        <f t="shared" si="10"/>
        <v>77.480769230769226</v>
      </c>
      <c r="W52" s="12" t="s">
        <v>159</v>
      </c>
      <c r="X52" s="12" t="s">
        <v>160</v>
      </c>
      <c r="Y52" s="5">
        <v>75</v>
      </c>
      <c r="Z52" s="5">
        <v>73</v>
      </c>
      <c r="AA52" s="12" t="s">
        <v>48</v>
      </c>
      <c r="AB52" s="5">
        <v>73</v>
      </c>
      <c r="AC52" s="12" t="s">
        <v>49</v>
      </c>
      <c r="AD52" s="5">
        <v>79</v>
      </c>
      <c r="AE52" s="12" t="s">
        <v>48</v>
      </c>
      <c r="AF52" s="5">
        <v>78</v>
      </c>
      <c r="AG52" s="5">
        <v>61</v>
      </c>
      <c r="AH52" s="5">
        <v>86</v>
      </c>
      <c r="AI52" s="12" t="s">
        <v>51</v>
      </c>
      <c r="AJ52" s="5">
        <v>66</v>
      </c>
      <c r="AK52" s="5">
        <v>88</v>
      </c>
      <c r="AL52" s="5">
        <v>93</v>
      </c>
      <c r="AM52" s="5">
        <v>72</v>
      </c>
      <c r="AN52" s="20">
        <f t="shared" si="16"/>
        <v>2399</v>
      </c>
      <c r="AO52" s="20">
        <v>31</v>
      </c>
      <c r="AP52" s="20">
        <f t="shared" si="11"/>
        <v>77.387096774193552</v>
      </c>
      <c r="AQ52" s="20">
        <f t="shared" si="12"/>
        <v>4413.5</v>
      </c>
      <c r="AR52" s="20">
        <f t="shared" si="13"/>
        <v>57</v>
      </c>
      <c r="AS52" s="20">
        <f t="shared" si="14"/>
        <v>77.429824561403507</v>
      </c>
      <c r="AT52" s="20">
        <v>0</v>
      </c>
      <c r="AU52" s="20">
        <f t="shared" si="15"/>
        <v>77.429824561403507</v>
      </c>
    </row>
    <row r="53" spans="1:47" x14ac:dyDescent="0.15">
      <c r="A53" s="19">
        <v>50</v>
      </c>
      <c r="B53" s="11" t="s">
        <v>135</v>
      </c>
      <c r="C53" s="11" t="s">
        <v>136</v>
      </c>
      <c r="D53" s="11" t="s">
        <v>48</v>
      </c>
      <c r="E53" s="11" t="s">
        <v>50</v>
      </c>
      <c r="F53" s="3">
        <v>71</v>
      </c>
      <c r="G53" s="3">
        <v>80</v>
      </c>
      <c r="H53" s="3">
        <v>87</v>
      </c>
      <c r="I53" s="11" t="s">
        <v>48</v>
      </c>
      <c r="J53" s="3">
        <v>81</v>
      </c>
      <c r="K53" s="11" t="s">
        <v>48</v>
      </c>
      <c r="L53" s="11" t="s">
        <v>48</v>
      </c>
      <c r="M53" s="3">
        <v>68</v>
      </c>
      <c r="N53" s="3">
        <v>80</v>
      </c>
      <c r="O53" s="3">
        <v>71</v>
      </c>
      <c r="P53" s="11" t="s">
        <v>51</v>
      </c>
      <c r="Q53" s="11" t="s">
        <v>48</v>
      </c>
      <c r="R53" s="3">
        <v>65</v>
      </c>
      <c r="S53" s="20">
        <f>E53*1+F53*3+G53*4+H53*3+J53*4.5+M53*2+N53*2.5+O53*2+P53*1+R53*3</f>
        <v>2001.5</v>
      </c>
      <c r="T53" s="20">
        <v>26</v>
      </c>
      <c r="U53" s="20">
        <f t="shared" si="10"/>
        <v>76.980769230769226</v>
      </c>
      <c r="W53" s="12" t="s">
        <v>135</v>
      </c>
      <c r="X53" s="17" t="s">
        <v>136</v>
      </c>
      <c r="Y53" s="7">
        <v>79</v>
      </c>
      <c r="Z53" s="8">
        <v>79</v>
      </c>
      <c r="AA53" s="7">
        <v>49</v>
      </c>
      <c r="AB53" s="8">
        <v>94</v>
      </c>
      <c r="AC53" s="14" t="s">
        <v>49</v>
      </c>
      <c r="AD53" s="8">
        <v>85</v>
      </c>
      <c r="AE53" s="5"/>
      <c r="AF53" s="7">
        <v>79</v>
      </c>
      <c r="AG53" s="8">
        <v>70</v>
      </c>
      <c r="AH53" s="8">
        <v>89</v>
      </c>
      <c r="AI53" s="14" t="s">
        <v>51</v>
      </c>
      <c r="AJ53" s="8">
        <v>66</v>
      </c>
      <c r="AK53" s="8">
        <v>86</v>
      </c>
      <c r="AL53" s="8">
        <v>83</v>
      </c>
      <c r="AM53" s="8">
        <v>75</v>
      </c>
      <c r="AN53" s="20">
        <f>Y53*1+Z53*4+AB53*2.5+AA53*4+AC53*1+AD53*4.5+AF53*3+AG53*2+AH53*2+AI53*2+AJ53*2+AK53*2+AL53*3+AM53*2</f>
        <v>2701.5</v>
      </c>
      <c r="AO53" s="20">
        <v>35</v>
      </c>
      <c r="AP53" s="20">
        <f t="shared" si="11"/>
        <v>77.185714285714283</v>
      </c>
      <c r="AQ53" s="20">
        <f t="shared" si="12"/>
        <v>4703</v>
      </c>
      <c r="AR53" s="20">
        <f t="shared" si="13"/>
        <v>61</v>
      </c>
      <c r="AS53" s="20">
        <f t="shared" si="14"/>
        <v>77.098360655737707</v>
      </c>
      <c r="AT53" s="20">
        <v>0</v>
      </c>
      <c r="AU53" s="20">
        <f t="shared" si="15"/>
        <v>77.098360655737707</v>
      </c>
    </row>
    <row r="54" spans="1:47" x14ac:dyDescent="0.15">
      <c r="A54" s="4">
        <v>51</v>
      </c>
      <c r="B54" s="11" t="s">
        <v>161</v>
      </c>
      <c r="C54" s="15" t="s">
        <v>162</v>
      </c>
      <c r="D54" s="11" t="s">
        <v>48</v>
      </c>
      <c r="E54" s="11" t="s">
        <v>49</v>
      </c>
      <c r="F54" s="3">
        <v>72</v>
      </c>
      <c r="G54" s="3">
        <v>77</v>
      </c>
      <c r="H54" s="3">
        <v>88</v>
      </c>
      <c r="I54" s="11" t="s">
        <v>48</v>
      </c>
      <c r="J54" s="3">
        <v>76</v>
      </c>
      <c r="K54" s="11" t="s">
        <v>48</v>
      </c>
      <c r="L54" s="11" t="s">
        <v>48</v>
      </c>
      <c r="M54" s="11" t="s">
        <v>163</v>
      </c>
      <c r="N54" s="11" t="s">
        <v>48</v>
      </c>
      <c r="O54" s="11" t="s">
        <v>164</v>
      </c>
      <c r="P54" s="11" t="s">
        <v>49</v>
      </c>
      <c r="Q54" s="11" t="s">
        <v>48</v>
      </c>
      <c r="R54" s="3">
        <v>61</v>
      </c>
      <c r="S54" s="20">
        <f>E54*1+F54*3+G54*4+H54*3+J54*4.5+M54*2+O54*2+P54*1+R54*3</f>
        <v>1665</v>
      </c>
      <c r="T54" s="20">
        <v>23.5</v>
      </c>
      <c r="U54" s="20">
        <f t="shared" si="10"/>
        <v>70.851063829787236</v>
      </c>
      <c r="W54" s="12" t="s">
        <v>161</v>
      </c>
      <c r="X54" s="13" t="s">
        <v>162</v>
      </c>
      <c r="Y54" s="7">
        <v>84</v>
      </c>
      <c r="Z54" s="8">
        <v>72</v>
      </c>
      <c r="AA54" s="13" t="s">
        <v>48</v>
      </c>
      <c r="AB54" s="8">
        <v>92</v>
      </c>
      <c r="AC54" s="14" t="s">
        <v>50</v>
      </c>
      <c r="AD54" s="8">
        <v>82</v>
      </c>
      <c r="AE54" s="5"/>
      <c r="AF54" s="7">
        <v>84</v>
      </c>
      <c r="AG54" s="8">
        <v>75</v>
      </c>
      <c r="AH54" s="8">
        <v>87</v>
      </c>
      <c r="AI54" s="14" t="s">
        <v>49</v>
      </c>
      <c r="AJ54" s="8">
        <v>71</v>
      </c>
      <c r="AK54" s="8">
        <v>90</v>
      </c>
      <c r="AL54" s="8">
        <v>76</v>
      </c>
      <c r="AM54" s="8">
        <v>81</v>
      </c>
      <c r="AN54" s="20">
        <f t="shared" ref="AN54:AN60" si="17">Y54*1+Z54*4+AB54*2.5+AC54*1+AD54*4.5+AF54*3+AG54*2+AH54*2+AI54*2+AJ54*2+AK54*2+AL54*3+AM54*2</f>
        <v>2524</v>
      </c>
      <c r="AO54" s="20">
        <v>31</v>
      </c>
      <c r="AP54" s="20">
        <f t="shared" si="11"/>
        <v>81.41935483870968</v>
      </c>
      <c r="AQ54" s="20">
        <f t="shared" si="12"/>
        <v>4189</v>
      </c>
      <c r="AR54" s="20">
        <f t="shared" si="13"/>
        <v>54.5</v>
      </c>
      <c r="AS54" s="20">
        <f t="shared" si="14"/>
        <v>76.862385321100916</v>
      </c>
      <c r="AT54" s="20">
        <v>0</v>
      </c>
      <c r="AU54" s="20">
        <f t="shared" si="15"/>
        <v>76.862385321100916</v>
      </c>
    </row>
    <row r="55" spans="1:47" x14ac:dyDescent="0.15">
      <c r="A55" s="4">
        <v>52</v>
      </c>
      <c r="B55" s="11" t="s">
        <v>165</v>
      </c>
      <c r="C55" s="15" t="s">
        <v>166</v>
      </c>
      <c r="D55" s="11" t="s">
        <v>48</v>
      </c>
      <c r="E55" s="11" t="s">
        <v>51</v>
      </c>
      <c r="F55" s="3">
        <v>82</v>
      </c>
      <c r="G55" s="3">
        <v>91</v>
      </c>
      <c r="H55" s="3">
        <v>75</v>
      </c>
      <c r="I55" s="11" t="s">
        <v>48</v>
      </c>
      <c r="J55" s="3">
        <v>66</v>
      </c>
      <c r="K55" s="11" t="s">
        <v>48</v>
      </c>
      <c r="L55" s="11" t="s">
        <v>48</v>
      </c>
      <c r="M55" s="3">
        <v>67</v>
      </c>
      <c r="N55" s="3">
        <v>89</v>
      </c>
      <c r="O55" s="11" t="s">
        <v>115</v>
      </c>
      <c r="P55" s="11" t="s">
        <v>50</v>
      </c>
      <c r="Q55" s="11" t="s">
        <v>48</v>
      </c>
      <c r="R55" s="3">
        <v>75</v>
      </c>
      <c r="S55" s="20">
        <f>E55*1+F55*3+G55*4+H55*3+J55*4.5+M55*2+N55*2.5+O55*2+P55*1+R55*3</f>
        <v>1989.5</v>
      </c>
      <c r="T55" s="20">
        <v>26</v>
      </c>
      <c r="U55" s="20">
        <f t="shared" si="10"/>
        <v>76.519230769230774</v>
      </c>
      <c r="W55" s="12" t="s">
        <v>165</v>
      </c>
      <c r="X55" s="12" t="s">
        <v>166</v>
      </c>
      <c r="Y55" s="5">
        <v>84</v>
      </c>
      <c r="Z55" s="5">
        <v>78</v>
      </c>
      <c r="AA55" s="12" t="s">
        <v>48</v>
      </c>
      <c r="AB55" s="5">
        <v>67</v>
      </c>
      <c r="AC55" s="12" t="s">
        <v>51</v>
      </c>
      <c r="AD55" s="5">
        <v>75</v>
      </c>
      <c r="AE55" s="12" t="s">
        <v>48</v>
      </c>
      <c r="AF55" s="5">
        <v>76</v>
      </c>
      <c r="AG55" s="5">
        <v>74</v>
      </c>
      <c r="AH55" s="5">
        <v>83</v>
      </c>
      <c r="AI55" s="12" t="s">
        <v>51</v>
      </c>
      <c r="AJ55" s="5">
        <v>70</v>
      </c>
      <c r="AK55" s="5">
        <v>77</v>
      </c>
      <c r="AL55" s="5">
        <v>85</v>
      </c>
      <c r="AM55" s="5">
        <v>83</v>
      </c>
      <c r="AN55" s="20">
        <f t="shared" si="17"/>
        <v>2383</v>
      </c>
      <c r="AO55" s="20">
        <v>31</v>
      </c>
      <c r="AP55" s="20">
        <f t="shared" si="11"/>
        <v>76.870967741935488</v>
      </c>
      <c r="AQ55" s="20">
        <f t="shared" si="12"/>
        <v>4372.5</v>
      </c>
      <c r="AR55" s="20">
        <f t="shared" si="13"/>
        <v>57</v>
      </c>
      <c r="AS55" s="20">
        <f t="shared" si="14"/>
        <v>76.71052631578948</v>
      </c>
      <c r="AT55" s="20">
        <v>0</v>
      </c>
      <c r="AU55" s="20">
        <f t="shared" si="15"/>
        <v>76.71052631578948</v>
      </c>
    </row>
    <row r="56" spans="1:47" x14ac:dyDescent="0.15">
      <c r="A56" s="4">
        <v>53</v>
      </c>
      <c r="B56" s="11" t="s">
        <v>167</v>
      </c>
      <c r="C56" s="15" t="s">
        <v>168</v>
      </c>
      <c r="D56" s="11" t="s">
        <v>48</v>
      </c>
      <c r="E56" s="11" t="s">
        <v>51</v>
      </c>
      <c r="F56" s="3">
        <v>78</v>
      </c>
      <c r="G56" s="3">
        <v>82</v>
      </c>
      <c r="H56" s="3">
        <v>87</v>
      </c>
      <c r="I56" s="11" t="s">
        <v>48</v>
      </c>
      <c r="J56" s="3">
        <v>63</v>
      </c>
      <c r="K56" s="11" t="s">
        <v>48</v>
      </c>
      <c r="L56" s="11" t="s">
        <v>48</v>
      </c>
      <c r="M56" s="11" t="s">
        <v>169</v>
      </c>
      <c r="N56" s="11" t="s">
        <v>48</v>
      </c>
      <c r="O56" s="11" t="s">
        <v>164</v>
      </c>
      <c r="P56" s="11" t="s">
        <v>49</v>
      </c>
      <c r="Q56" s="11" t="s">
        <v>48</v>
      </c>
      <c r="R56" s="3">
        <v>67</v>
      </c>
      <c r="S56" s="20">
        <f>E56*1+F56*3+G56*4+H56*3+J56*4.5+M56*2+O56*2+P56*1+R56*3</f>
        <v>1683.5</v>
      </c>
      <c r="T56" s="20">
        <v>23.5</v>
      </c>
      <c r="U56" s="20">
        <f t="shared" si="10"/>
        <v>71.638297872340431</v>
      </c>
      <c r="W56" s="12" t="s">
        <v>167</v>
      </c>
      <c r="X56" s="13" t="s">
        <v>168</v>
      </c>
      <c r="Y56" s="7">
        <v>82</v>
      </c>
      <c r="Z56" s="8">
        <v>68</v>
      </c>
      <c r="AA56" s="13" t="s">
        <v>48</v>
      </c>
      <c r="AB56" s="8">
        <v>96</v>
      </c>
      <c r="AC56" s="14" t="s">
        <v>51</v>
      </c>
      <c r="AD56" s="8">
        <v>81</v>
      </c>
      <c r="AE56" s="5"/>
      <c r="AF56" s="7">
        <v>82</v>
      </c>
      <c r="AG56" s="8">
        <v>76</v>
      </c>
      <c r="AH56" s="8">
        <v>82</v>
      </c>
      <c r="AI56" s="14" t="s">
        <v>51</v>
      </c>
      <c r="AJ56" s="8">
        <v>70</v>
      </c>
      <c r="AK56" s="8">
        <v>90</v>
      </c>
      <c r="AL56" s="8">
        <v>87</v>
      </c>
      <c r="AM56" s="8">
        <v>85</v>
      </c>
      <c r="AN56" s="20">
        <f t="shared" si="17"/>
        <v>2496.5</v>
      </c>
      <c r="AO56" s="20">
        <v>31</v>
      </c>
      <c r="AP56" s="20">
        <f t="shared" si="11"/>
        <v>80.532258064516128</v>
      </c>
      <c r="AQ56" s="20">
        <f t="shared" si="12"/>
        <v>4180</v>
      </c>
      <c r="AR56" s="20">
        <f t="shared" si="13"/>
        <v>54.5</v>
      </c>
      <c r="AS56" s="20">
        <f t="shared" si="14"/>
        <v>76.697247706422019</v>
      </c>
      <c r="AT56" s="20">
        <v>0</v>
      </c>
      <c r="AU56" s="20">
        <f t="shared" si="15"/>
        <v>76.697247706422019</v>
      </c>
    </row>
    <row r="57" spans="1:47" x14ac:dyDescent="0.15">
      <c r="A57" s="4">
        <v>54</v>
      </c>
      <c r="B57" s="11" t="s">
        <v>170</v>
      </c>
      <c r="C57" s="15" t="s">
        <v>171</v>
      </c>
      <c r="D57" s="11" t="s">
        <v>48</v>
      </c>
      <c r="E57" s="11" t="s">
        <v>49</v>
      </c>
      <c r="F57" s="3">
        <v>67</v>
      </c>
      <c r="G57" s="3">
        <v>82</v>
      </c>
      <c r="H57" s="3">
        <v>81</v>
      </c>
      <c r="I57" s="11" t="s">
        <v>48</v>
      </c>
      <c r="J57" s="3">
        <v>67</v>
      </c>
      <c r="K57" s="11" t="s">
        <v>48</v>
      </c>
      <c r="L57" s="11" t="s">
        <v>48</v>
      </c>
      <c r="M57" s="11" t="s">
        <v>172</v>
      </c>
      <c r="N57" s="3">
        <v>84</v>
      </c>
      <c r="O57" s="11" t="s">
        <v>173</v>
      </c>
      <c r="P57" s="11" t="s">
        <v>49</v>
      </c>
      <c r="Q57" s="11" t="s">
        <v>48</v>
      </c>
      <c r="R57" s="3">
        <v>68</v>
      </c>
      <c r="S57" s="20">
        <f>E57*1+F57*3+G57*4+H57*3+J57*4.5+M57*2+N57*2.5+O57*2+P57*1+R57*3</f>
        <v>1833.5</v>
      </c>
      <c r="T57" s="20">
        <v>26</v>
      </c>
      <c r="U57" s="20">
        <f t="shared" si="10"/>
        <v>70.519230769230774</v>
      </c>
      <c r="W57" s="12" t="s">
        <v>170</v>
      </c>
      <c r="X57" s="13" t="s">
        <v>171</v>
      </c>
      <c r="Y57" s="7">
        <v>76</v>
      </c>
      <c r="Z57" s="8">
        <v>81</v>
      </c>
      <c r="AA57" s="13" t="s">
        <v>48</v>
      </c>
      <c r="AB57" s="8">
        <v>98</v>
      </c>
      <c r="AC57" s="14" t="s">
        <v>51</v>
      </c>
      <c r="AD57" s="8">
        <v>76</v>
      </c>
      <c r="AE57" s="5"/>
      <c r="AF57" s="7">
        <v>76</v>
      </c>
      <c r="AG57" s="8">
        <v>71</v>
      </c>
      <c r="AH57" s="8">
        <v>83</v>
      </c>
      <c r="AI57" s="14" t="s">
        <v>50</v>
      </c>
      <c r="AJ57" s="8">
        <v>71</v>
      </c>
      <c r="AK57" s="8">
        <v>82</v>
      </c>
      <c r="AL57" s="8">
        <v>87</v>
      </c>
      <c r="AM57" s="8">
        <v>82</v>
      </c>
      <c r="AN57" s="20">
        <f t="shared" si="17"/>
        <v>2519</v>
      </c>
      <c r="AO57" s="20">
        <v>31</v>
      </c>
      <c r="AP57" s="20">
        <f t="shared" si="11"/>
        <v>81.258064516129039</v>
      </c>
      <c r="AQ57" s="20">
        <f t="shared" si="12"/>
        <v>4352.5</v>
      </c>
      <c r="AR57" s="20">
        <f t="shared" si="13"/>
        <v>57</v>
      </c>
      <c r="AS57" s="20">
        <f t="shared" si="14"/>
        <v>76.359649122807014</v>
      </c>
      <c r="AT57" s="20">
        <v>0</v>
      </c>
      <c r="AU57" s="20">
        <f t="shared" si="15"/>
        <v>76.359649122807014</v>
      </c>
    </row>
    <row r="58" spans="1:47" x14ac:dyDescent="0.15">
      <c r="A58" s="4">
        <v>55</v>
      </c>
      <c r="B58" s="11" t="s">
        <v>174</v>
      </c>
      <c r="C58" s="15" t="s">
        <v>175</v>
      </c>
      <c r="D58" s="11" t="s">
        <v>48</v>
      </c>
      <c r="E58" s="11" t="s">
        <v>49</v>
      </c>
      <c r="F58" s="3">
        <v>76</v>
      </c>
      <c r="G58" s="3">
        <v>82</v>
      </c>
      <c r="H58" s="3">
        <v>84</v>
      </c>
      <c r="I58" s="3"/>
      <c r="J58" s="3">
        <v>69</v>
      </c>
      <c r="K58" s="11" t="s">
        <v>48</v>
      </c>
      <c r="L58" s="11" t="s">
        <v>48</v>
      </c>
      <c r="M58" s="3">
        <v>60</v>
      </c>
      <c r="N58" s="11" t="s">
        <v>48</v>
      </c>
      <c r="O58" s="11" t="s">
        <v>100</v>
      </c>
      <c r="P58" s="11" t="s">
        <v>51</v>
      </c>
      <c r="Q58" s="11" t="s">
        <v>48</v>
      </c>
      <c r="R58" s="3">
        <v>68</v>
      </c>
      <c r="S58" s="20">
        <f>E58*1+F58*3+G58*4+H58*3+J58*4.5+M58*2+O58*2+P58*1+R58*3</f>
        <v>1712.5</v>
      </c>
      <c r="T58" s="20">
        <v>23.5</v>
      </c>
      <c r="U58" s="20">
        <f t="shared" si="10"/>
        <v>72.872340425531917</v>
      </c>
      <c r="W58" s="12" t="s">
        <v>174</v>
      </c>
      <c r="X58" s="13" t="s">
        <v>175</v>
      </c>
      <c r="Y58" s="7">
        <v>80</v>
      </c>
      <c r="Z58" s="8">
        <v>80</v>
      </c>
      <c r="AA58" s="13" t="s">
        <v>48</v>
      </c>
      <c r="AB58" s="8">
        <v>78</v>
      </c>
      <c r="AC58" s="14" t="s">
        <v>51</v>
      </c>
      <c r="AD58" s="8">
        <v>86</v>
      </c>
      <c r="AE58" s="5"/>
      <c r="AF58" s="7">
        <v>80</v>
      </c>
      <c r="AG58" s="8">
        <v>75</v>
      </c>
      <c r="AH58" s="8">
        <v>82</v>
      </c>
      <c r="AI58" s="14" t="s">
        <v>51</v>
      </c>
      <c r="AJ58" s="8">
        <v>85</v>
      </c>
      <c r="AK58" s="8">
        <v>91</v>
      </c>
      <c r="AL58" s="8">
        <v>66</v>
      </c>
      <c r="AM58" s="8">
        <v>66</v>
      </c>
      <c r="AN58" s="20">
        <f t="shared" si="17"/>
        <v>2443</v>
      </c>
      <c r="AO58" s="20">
        <v>31</v>
      </c>
      <c r="AP58" s="20">
        <f t="shared" si="11"/>
        <v>78.806451612903231</v>
      </c>
      <c r="AQ58" s="20">
        <f t="shared" si="12"/>
        <v>4155.5</v>
      </c>
      <c r="AR58" s="20">
        <f t="shared" si="13"/>
        <v>54.5</v>
      </c>
      <c r="AS58" s="20">
        <f t="shared" si="14"/>
        <v>76.247706422018354</v>
      </c>
      <c r="AT58" s="20">
        <v>0</v>
      </c>
      <c r="AU58" s="20">
        <f t="shared" si="15"/>
        <v>76.247706422018354</v>
      </c>
    </row>
    <row r="59" spans="1:47" x14ac:dyDescent="0.15">
      <c r="A59" s="4">
        <v>56</v>
      </c>
      <c r="B59" s="11" t="s">
        <v>176</v>
      </c>
      <c r="C59" s="15" t="s">
        <v>177</v>
      </c>
      <c r="D59" s="11" t="s">
        <v>48</v>
      </c>
      <c r="E59" s="11" t="s">
        <v>49</v>
      </c>
      <c r="F59" s="3">
        <v>72</v>
      </c>
      <c r="G59" s="3">
        <v>72</v>
      </c>
      <c r="H59" s="3">
        <v>91</v>
      </c>
      <c r="I59" s="11" t="s">
        <v>48</v>
      </c>
      <c r="J59" s="11" t="s">
        <v>169</v>
      </c>
      <c r="K59" s="11" t="s">
        <v>48</v>
      </c>
      <c r="L59" s="11" t="s">
        <v>48</v>
      </c>
      <c r="M59" s="11" t="s">
        <v>178</v>
      </c>
      <c r="N59" s="11" t="s">
        <v>48</v>
      </c>
      <c r="O59" s="3">
        <v>73</v>
      </c>
      <c r="P59" s="11" t="s">
        <v>49</v>
      </c>
      <c r="Q59" s="11" t="s">
        <v>48</v>
      </c>
      <c r="R59" s="3">
        <v>75</v>
      </c>
      <c r="S59" s="20">
        <f>E59*1+F59*3+G59*4+H59*3+J59*4.5+M59*2+O59*2+P59*1+R59*3</f>
        <v>1594.5</v>
      </c>
      <c r="T59" s="20">
        <v>23.5</v>
      </c>
      <c r="U59" s="20">
        <f t="shared" si="10"/>
        <v>67.851063829787236</v>
      </c>
      <c r="W59" s="12" t="s">
        <v>176</v>
      </c>
      <c r="X59" s="13" t="s">
        <v>177</v>
      </c>
      <c r="Y59" s="7">
        <v>78</v>
      </c>
      <c r="Z59" s="8">
        <v>80</v>
      </c>
      <c r="AA59" s="13" t="s">
        <v>48</v>
      </c>
      <c r="AB59" s="8">
        <v>96</v>
      </c>
      <c r="AC59" s="14" t="s">
        <v>49</v>
      </c>
      <c r="AD59" s="8">
        <v>82</v>
      </c>
      <c r="AE59" s="5"/>
      <c r="AF59" s="7">
        <v>78</v>
      </c>
      <c r="AG59" s="8">
        <v>69</v>
      </c>
      <c r="AH59" s="8">
        <v>84</v>
      </c>
      <c r="AI59" s="14" t="s">
        <v>49</v>
      </c>
      <c r="AJ59" s="8">
        <v>86</v>
      </c>
      <c r="AK59" s="8">
        <v>91</v>
      </c>
      <c r="AL59" s="8">
        <v>87</v>
      </c>
      <c r="AM59" s="8">
        <v>71</v>
      </c>
      <c r="AN59" s="20">
        <f t="shared" si="17"/>
        <v>2559</v>
      </c>
      <c r="AO59" s="20">
        <v>31</v>
      </c>
      <c r="AP59" s="20">
        <f t="shared" si="11"/>
        <v>82.548387096774192</v>
      </c>
      <c r="AQ59" s="20">
        <f t="shared" si="12"/>
        <v>4153.5</v>
      </c>
      <c r="AR59" s="20">
        <f t="shared" si="13"/>
        <v>54.5</v>
      </c>
      <c r="AS59" s="20">
        <f t="shared" si="14"/>
        <v>76.211009174311926</v>
      </c>
      <c r="AT59" s="20">
        <v>0</v>
      </c>
      <c r="AU59" s="20">
        <f t="shared" si="15"/>
        <v>76.211009174311926</v>
      </c>
    </row>
    <row r="60" spans="1:47" x14ac:dyDescent="0.15">
      <c r="A60" s="3">
        <v>57</v>
      </c>
      <c r="B60" s="11" t="s">
        <v>179</v>
      </c>
      <c r="C60" s="11" t="s">
        <v>180</v>
      </c>
      <c r="D60" s="11" t="s">
        <v>48</v>
      </c>
      <c r="E60" s="11" t="s">
        <v>49</v>
      </c>
      <c r="F60" s="3">
        <v>75</v>
      </c>
      <c r="G60" s="3">
        <v>74</v>
      </c>
      <c r="H60" s="3">
        <v>82</v>
      </c>
      <c r="I60" s="11" t="s">
        <v>48</v>
      </c>
      <c r="J60" s="3">
        <v>60</v>
      </c>
      <c r="K60" s="11" t="s">
        <v>48</v>
      </c>
      <c r="L60" s="11" t="s">
        <v>48</v>
      </c>
      <c r="M60" s="3">
        <v>81</v>
      </c>
      <c r="N60" s="3">
        <v>88</v>
      </c>
      <c r="O60" s="3">
        <v>69</v>
      </c>
      <c r="P60" s="11" t="s">
        <v>51</v>
      </c>
      <c r="Q60" s="11" t="s">
        <v>48</v>
      </c>
      <c r="R60" s="3">
        <v>77</v>
      </c>
      <c r="S60" s="20">
        <f t="shared" ref="S60:S70" si="18">E60*1+F60*3+G60*4+H60*3+J60*4.5+M60*2+N60*2.5+O60*2+P60*1+R60*3</f>
        <v>1948</v>
      </c>
      <c r="T60" s="20">
        <v>26</v>
      </c>
      <c r="U60" s="20">
        <f t="shared" si="10"/>
        <v>74.92307692307692</v>
      </c>
      <c r="W60" s="12" t="s">
        <v>179</v>
      </c>
      <c r="X60" s="12" t="s">
        <v>180</v>
      </c>
      <c r="Y60" s="5">
        <v>76</v>
      </c>
      <c r="Z60" s="5">
        <v>74</v>
      </c>
      <c r="AA60" s="12" t="s">
        <v>48</v>
      </c>
      <c r="AB60" s="5">
        <v>81</v>
      </c>
      <c r="AC60" s="12" t="s">
        <v>49</v>
      </c>
      <c r="AD60" s="5">
        <v>75</v>
      </c>
      <c r="AE60" s="12" t="s">
        <v>48</v>
      </c>
      <c r="AF60" s="5">
        <v>75</v>
      </c>
      <c r="AG60" s="5">
        <v>63</v>
      </c>
      <c r="AH60" s="5">
        <v>82</v>
      </c>
      <c r="AI60" s="12" t="s">
        <v>49</v>
      </c>
      <c r="AJ60" s="5">
        <v>77</v>
      </c>
      <c r="AK60" s="5">
        <v>89</v>
      </c>
      <c r="AL60" s="5">
        <v>77</v>
      </c>
      <c r="AM60" s="5">
        <v>72</v>
      </c>
      <c r="AN60" s="20">
        <f t="shared" si="17"/>
        <v>2389</v>
      </c>
      <c r="AO60" s="20">
        <v>31</v>
      </c>
      <c r="AP60" s="20">
        <f t="shared" si="11"/>
        <v>77.064516129032256</v>
      </c>
      <c r="AQ60" s="20">
        <f t="shared" si="12"/>
        <v>4337</v>
      </c>
      <c r="AR60" s="20">
        <f t="shared" si="13"/>
        <v>57</v>
      </c>
      <c r="AS60" s="20">
        <f t="shared" si="14"/>
        <v>76.087719298245617</v>
      </c>
      <c r="AT60" s="20">
        <v>0</v>
      </c>
      <c r="AU60" s="20">
        <f t="shared" si="15"/>
        <v>76.087719298245617</v>
      </c>
    </row>
    <row r="61" spans="1:47" x14ac:dyDescent="0.15">
      <c r="A61" s="4">
        <v>58</v>
      </c>
      <c r="B61" s="11" t="s">
        <v>181</v>
      </c>
      <c r="C61" s="15" t="s">
        <v>182</v>
      </c>
      <c r="D61" s="11" t="s">
        <v>48</v>
      </c>
      <c r="E61" s="11" t="s">
        <v>49</v>
      </c>
      <c r="F61" s="3">
        <v>70</v>
      </c>
      <c r="G61" s="3">
        <v>81</v>
      </c>
      <c r="H61" s="3">
        <v>78</v>
      </c>
      <c r="I61" s="11" t="s">
        <v>48</v>
      </c>
      <c r="J61" s="3">
        <v>74</v>
      </c>
      <c r="K61" s="11" t="s">
        <v>48</v>
      </c>
      <c r="L61" s="11" t="s">
        <v>48</v>
      </c>
      <c r="M61" s="3">
        <v>71</v>
      </c>
      <c r="N61" s="3">
        <v>85</v>
      </c>
      <c r="O61" s="11" t="s">
        <v>173</v>
      </c>
      <c r="P61" s="11" t="s">
        <v>50</v>
      </c>
      <c r="Q61" s="11" t="s">
        <v>48</v>
      </c>
      <c r="R61" s="3">
        <v>78</v>
      </c>
      <c r="S61" s="20">
        <f t="shared" si="18"/>
        <v>1973.5</v>
      </c>
      <c r="T61" s="20">
        <v>26</v>
      </c>
      <c r="U61" s="20">
        <f t="shared" si="10"/>
        <v>75.90384615384616</v>
      </c>
      <c r="W61" s="12" t="s">
        <v>181</v>
      </c>
      <c r="X61" s="16" t="s">
        <v>182</v>
      </c>
      <c r="Y61" s="5">
        <v>74</v>
      </c>
      <c r="Z61" s="5">
        <v>75</v>
      </c>
      <c r="AA61" s="12" t="s">
        <v>48</v>
      </c>
      <c r="AB61" s="5">
        <v>85</v>
      </c>
      <c r="AC61" s="12" t="s">
        <v>49</v>
      </c>
      <c r="AD61" s="5">
        <v>83</v>
      </c>
      <c r="AE61" s="12" t="s">
        <v>48</v>
      </c>
      <c r="AF61" s="5">
        <v>68</v>
      </c>
      <c r="AG61" s="12" t="s">
        <v>48</v>
      </c>
      <c r="AH61" s="5">
        <v>77</v>
      </c>
      <c r="AI61" s="12" t="s">
        <v>51</v>
      </c>
      <c r="AJ61" s="5">
        <v>74</v>
      </c>
      <c r="AK61" s="5">
        <v>89</v>
      </c>
      <c r="AL61" s="5">
        <v>76</v>
      </c>
      <c r="AM61" s="5">
        <v>52</v>
      </c>
      <c r="AN61" s="20">
        <f>Y61*1+Z61*4+AB61*2.5+AC61*1+AD61*4.5+AF61*3+AH61*2+AI61*2+AJ61*2+AK61*2+AL61*3+AM61*2</f>
        <v>2211</v>
      </c>
      <c r="AO61" s="20">
        <v>29</v>
      </c>
      <c r="AP61" s="20">
        <f t="shared" si="11"/>
        <v>76.241379310344826</v>
      </c>
      <c r="AQ61" s="20">
        <f t="shared" si="12"/>
        <v>4184.5</v>
      </c>
      <c r="AR61" s="20">
        <f t="shared" si="13"/>
        <v>55</v>
      </c>
      <c r="AS61" s="20">
        <f t="shared" si="14"/>
        <v>76.081818181818178</v>
      </c>
      <c r="AT61" s="20">
        <v>0</v>
      </c>
      <c r="AU61" s="20">
        <f t="shared" si="15"/>
        <v>76.081818181818178</v>
      </c>
    </row>
    <row r="62" spans="1:47" x14ac:dyDescent="0.15">
      <c r="A62" s="4">
        <v>59</v>
      </c>
      <c r="B62" s="11" t="s">
        <v>183</v>
      </c>
      <c r="C62" s="15" t="s">
        <v>184</v>
      </c>
      <c r="D62" s="11" t="s">
        <v>48</v>
      </c>
      <c r="E62" s="11" t="s">
        <v>50</v>
      </c>
      <c r="F62" s="3">
        <v>76</v>
      </c>
      <c r="G62" s="3">
        <v>72</v>
      </c>
      <c r="H62" s="3">
        <v>89</v>
      </c>
      <c r="I62" s="11" t="s">
        <v>48</v>
      </c>
      <c r="J62" s="3">
        <v>63</v>
      </c>
      <c r="K62" s="11" t="s">
        <v>48</v>
      </c>
      <c r="L62" s="11" t="s">
        <v>48</v>
      </c>
      <c r="M62" s="3">
        <v>71</v>
      </c>
      <c r="N62" s="3">
        <v>90</v>
      </c>
      <c r="O62" s="11" t="s">
        <v>185</v>
      </c>
      <c r="P62" s="11" t="s">
        <v>51</v>
      </c>
      <c r="Q62" s="11" t="s">
        <v>48</v>
      </c>
      <c r="R62" s="11" t="s">
        <v>186</v>
      </c>
      <c r="S62" s="20">
        <f t="shared" si="18"/>
        <v>1845.5</v>
      </c>
      <c r="T62" s="20">
        <v>26</v>
      </c>
      <c r="U62" s="20">
        <f t="shared" si="10"/>
        <v>70.980769230769226</v>
      </c>
      <c r="W62" s="12" t="s">
        <v>183</v>
      </c>
      <c r="X62" s="12" t="s">
        <v>184</v>
      </c>
      <c r="Y62" s="5">
        <v>83</v>
      </c>
      <c r="Z62" s="5">
        <v>71</v>
      </c>
      <c r="AA62" s="12" t="s">
        <v>48</v>
      </c>
      <c r="AB62" s="5">
        <v>95</v>
      </c>
      <c r="AC62" s="12" t="s">
        <v>49</v>
      </c>
      <c r="AD62" s="5">
        <v>83</v>
      </c>
      <c r="AE62" s="12" t="s">
        <v>48</v>
      </c>
      <c r="AF62" s="5">
        <v>82</v>
      </c>
      <c r="AG62" s="5">
        <v>63</v>
      </c>
      <c r="AH62" s="5">
        <v>81</v>
      </c>
      <c r="AI62" s="12" t="s">
        <v>49</v>
      </c>
      <c r="AJ62" s="5">
        <v>66</v>
      </c>
      <c r="AK62" s="5">
        <v>93</v>
      </c>
      <c r="AL62" s="5">
        <v>81</v>
      </c>
      <c r="AM62" s="5">
        <v>72</v>
      </c>
      <c r="AN62" s="20">
        <f t="shared" ref="AN62:AN72" si="19">Y62*1+Z62*4+AB62*2.5+AC62*1+AD62*4.5+AF62*3+AG62*2+AH62*2+AI62*2+AJ62*2+AK62*2+AL62*3+AM62*2</f>
        <v>2472</v>
      </c>
      <c r="AO62" s="20">
        <v>31</v>
      </c>
      <c r="AP62" s="20">
        <f t="shared" si="11"/>
        <v>79.741935483870961</v>
      </c>
      <c r="AQ62" s="20">
        <f t="shared" si="12"/>
        <v>4317.5</v>
      </c>
      <c r="AR62" s="20">
        <f t="shared" si="13"/>
        <v>57</v>
      </c>
      <c r="AS62" s="20">
        <f t="shared" si="14"/>
        <v>75.745614035087726</v>
      </c>
      <c r="AT62" s="20">
        <v>0</v>
      </c>
      <c r="AU62" s="20">
        <f t="shared" si="15"/>
        <v>75.745614035087726</v>
      </c>
    </row>
    <row r="63" spans="1:47" x14ac:dyDescent="0.15">
      <c r="A63" s="4">
        <v>60</v>
      </c>
      <c r="B63" s="11" t="s">
        <v>187</v>
      </c>
      <c r="C63" s="15" t="s">
        <v>188</v>
      </c>
      <c r="D63" s="11" t="s">
        <v>48</v>
      </c>
      <c r="E63" s="11" t="s">
        <v>51</v>
      </c>
      <c r="F63" s="3">
        <v>77</v>
      </c>
      <c r="G63" s="3">
        <v>71</v>
      </c>
      <c r="H63" s="3">
        <v>71</v>
      </c>
      <c r="I63" s="11" t="s">
        <v>48</v>
      </c>
      <c r="J63" s="11" t="s">
        <v>189</v>
      </c>
      <c r="K63" s="11" t="s">
        <v>48</v>
      </c>
      <c r="L63" s="11" t="s">
        <v>48</v>
      </c>
      <c r="M63" s="3">
        <v>73</v>
      </c>
      <c r="N63" s="3">
        <v>72</v>
      </c>
      <c r="O63" s="3">
        <v>66</v>
      </c>
      <c r="P63" s="11" t="s">
        <v>51</v>
      </c>
      <c r="Q63" s="11" t="s">
        <v>48</v>
      </c>
      <c r="R63" s="3">
        <v>84</v>
      </c>
      <c r="S63" s="20">
        <f t="shared" si="18"/>
        <v>1772.5</v>
      </c>
      <c r="T63" s="20">
        <v>26</v>
      </c>
      <c r="U63" s="20">
        <f t="shared" si="10"/>
        <v>68.17307692307692</v>
      </c>
      <c r="W63" s="12" t="s">
        <v>187</v>
      </c>
      <c r="X63" s="12" t="s">
        <v>188</v>
      </c>
      <c r="Y63" s="5">
        <v>75</v>
      </c>
      <c r="Z63" s="5">
        <v>90</v>
      </c>
      <c r="AA63" s="12" t="s">
        <v>48</v>
      </c>
      <c r="AB63" s="5">
        <v>88</v>
      </c>
      <c r="AC63" s="12" t="s">
        <v>49</v>
      </c>
      <c r="AD63" s="5">
        <v>81</v>
      </c>
      <c r="AE63" s="12" t="s">
        <v>48</v>
      </c>
      <c r="AF63" s="5">
        <v>79</v>
      </c>
      <c r="AG63" s="5">
        <v>79</v>
      </c>
      <c r="AH63" s="5">
        <v>86</v>
      </c>
      <c r="AI63" s="12" t="s">
        <v>49</v>
      </c>
      <c r="AJ63" s="5">
        <v>77</v>
      </c>
      <c r="AK63" s="5">
        <v>83</v>
      </c>
      <c r="AL63" s="5">
        <v>81</v>
      </c>
      <c r="AM63" s="5">
        <v>69</v>
      </c>
      <c r="AN63" s="20">
        <f t="shared" si="19"/>
        <v>2542.5</v>
      </c>
      <c r="AO63" s="20">
        <v>31</v>
      </c>
      <c r="AP63" s="20">
        <f t="shared" si="11"/>
        <v>82.016129032258064</v>
      </c>
      <c r="AQ63" s="20">
        <f t="shared" si="12"/>
        <v>4315</v>
      </c>
      <c r="AR63" s="20">
        <f t="shared" si="13"/>
        <v>57</v>
      </c>
      <c r="AS63" s="20">
        <f t="shared" si="14"/>
        <v>75.701754385964918</v>
      </c>
      <c r="AT63" s="20">
        <v>0</v>
      </c>
      <c r="AU63" s="20">
        <f t="shared" si="15"/>
        <v>75.701754385964918</v>
      </c>
    </row>
    <row r="64" spans="1:47" x14ac:dyDescent="0.15">
      <c r="A64" s="4">
        <v>61</v>
      </c>
      <c r="B64" s="11" t="s">
        <v>190</v>
      </c>
      <c r="C64" s="15" t="s">
        <v>191</v>
      </c>
      <c r="D64" s="11" t="s">
        <v>48</v>
      </c>
      <c r="E64" s="11" t="s">
        <v>51</v>
      </c>
      <c r="F64" s="3">
        <v>76</v>
      </c>
      <c r="G64" s="3">
        <v>91</v>
      </c>
      <c r="H64" s="3">
        <v>86</v>
      </c>
      <c r="I64" s="11" t="s">
        <v>48</v>
      </c>
      <c r="J64" s="3">
        <v>60</v>
      </c>
      <c r="K64" s="11" t="s">
        <v>48</v>
      </c>
      <c r="L64" s="11" t="s">
        <v>48</v>
      </c>
      <c r="M64" s="3">
        <v>77</v>
      </c>
      <c r="N64" s="3">
        <v>76</v>
      </c>
      <c r="O64" s="11" t="s">
        <v>134</v>
      </c>
      <c r="P64" s="11" t="s">
        <v>49</v>
      </c>
      <c r="Q64" s="11" t="s">
        <v>48</v>
      </c>
      <c r="R64" s="3">
        <v>86</v>
      </c>
      <c r="S64" s="20">
        <f t="shared" si="18"/>
        <v>1970</v>
      </c>
      <c r="T64" s="20">
        <v>26</v>
      </c>
      <c r="U64" s="20">
        <f t="shared" si="10"/>
        <v>75.769230769230774</v>
      </c>
      <c r="W64" s="12" t="s">
        <v>190</v>
      </c>
      <c r="X64" s="12" t="s">
        <v>191</v>
      </c>
      <c r="Y64" s="5">
        <v>77</v>
      </c>
      <c r="Z64" s="5">
        <v>72</v>
      </c>
      <c r="AA64" s="12" t="s">
        <v>48</v>
      </c>
      <c r="AB64" s="5">
        <v>78</v>
      </c>
      <c r="AC64" s="12" t="s">
        <v>51</v>
      </c>
      <c r="AD64" s="5">
        <v>83</v>
      </c>
      <c r="AE64" s="12" t="s">
        <v>48</v>
      </c>
      <c r="AF64" s="5">
        <v>69</v>
      </c>
      <c r="AG64" s="5">
        <v>72</v>
      </c>
      <c r="AH64" s="5">
        <v>84</v>
      </c>
      <c r="AI64" s="12" t="s">
        <v>51</v>
      </c>
      <c r="AJ64" s="5">
        <v>66</v>
      </c>
      <c r="AK64" s="5">
        <v>86</v>
      </c>
      <c r="AL64" s="5">
        <v>69</v>
      </c>
      <c r="AM64" s="5">
        <v>68</v>
      </c>
      <c r="AN64" s="20">
        <f t="shared" si="19"/>
        <v>2324.5</v>
      </c>
      <c r="AO64" s="20">
        <v>31</v>
      </c>
      <c r="AP64" s="20">
        <f t="shared" si="11"/>
        <v>74.983870967741936</v>
      </c>
      <c r="AQ64" s="20">
        <f t="shared" si="12"/>
        <v>4294.5</v>
      </c>
      <c r="AR64" s="20">
        <f t="shared" si="13"/>
        <v>57</v>
      </c>
      <c r="AS64" s="20">
        <f t="shared" si="14"/>
        <v>75.34210526315789</v>
      </c>
      <c r="AT64" s="20">
        <v>0</v>
      </c>
      <c r="AU64" s="20">
        <f t="shared" si="15"/>
        <v>75.34210526315789</v>
      </c>
    </row>
    <row r="65" spans="1:47" x14ac:dyDescent="0.15">
      <c r="A65" s="4">
        <v>62</v>
      </c>
      <c r="B65" s="11" t="s">
        <v>192</v>
      </c>
      <c r="C65" s="15" t="s">
        <v>193</v>
      </c>
      <c r="D65" s="11" t="s">
        <v>48</v>
      </c>
      <c r="E65" s="11" t="s">
        <v>49</v>
      </c>
      <c r="F65" s="3">
        <v>71</v>
      </c>
      <c r="G65" s="3">
        <v>80</v>
      </c>
      <c r="H65" s="3">
        <v>85</v>
      </c>
      <c r="I65" s="11" t="s">
        <v>48</v>
      </c>
      <c r="J65" s="3">
        <v>62</v>
      </c>
      <c r="K65" s="11" t="s">
        <v>48</v>
      </c>
      <c r="L65" s="11" t="s">
        <v>48</v>
      </c>
      <c r="M65" s="3">
        <v>81</v>
      </c>
      <c r="N65" s="3">
        <v>79</v>
      </c>
      <c r="O65" s="11" t="s">
        <v>194</v>
      </c>
      <c r="P65" s="11" t="s">
        <v>51</v>
      </c>
      <c r="Q65" s="11" t="s">
        <v>48</v>
      </c>
      <c r="R65" s="11" t="s">
        <v>185</v>
      </c>
      <c r="S65" s="20">
        <f t="shared" si="18"/>
        <v>1814.5</v>
      </c>
      <c r="T65" s="20">
        <v>26</v>
      </c>
      <c r="U65" s="20">
        <f t="shared" si="10"/>
        <v>69.788461538461533</v>
      </c>
      <c r="W65" s="12" t="s">
        <v>192</v>
      </c>
      <c r="X65" s="16" t="s">
        <v>193</v>
      </c>
      <c r="Y65" s="5">
        <v>90</v>
      </c>
      <c r="Z65" s="5">
        <v>71</v>
      </c>
      <c r="AA65" s="12" t="s">
        <v>48</v>
      </c>
      <c r="AB65" s="5">
        <v>90</v>
      </c>
      <c r="AC65" s="12" t="s">
        <v>49</v>
      </c>
      <c r="AD65" s="5">
        <v>73</v>
      </c>
      <c r="AE65" s="12" t="s">
        <v>48</v>
      </c>
      <c r="AF65" s="5">
        <v>91</v>
      </c>
      <c r="AG65" s="5">
        <v>70</v>
      </c>
      <c r="AH65" s="5">
        <v>84</v>
      </c>
      <c r="AI65" s="12" t="s">
        <v>51</v>
      </c>
      <c r="AJ65" s="5">
        <v>86</v>
      </c>
      <c r="AK65" s="5">
        <v>91</v>
      </c>
      <c r="AL65" s="5">
        <v>94</v>
      </c>
      <c r="AM65" s="5">
        <v>50</v>
      </c>
      <c r="AN65" s="20">
        <f t="shared" si="19"/>
        <v>2479.5</v>
      </c>
      <c r="AO65" s="20">
        <v>31</v>
      </c>
      <c r="AP65" s="20">
        <f t="shared" si="11"/>
        <v>79.983870967741936</v>
      </c>
      <c r="AQ65" s="20">
        <f t="shared" si="12"/>
        <v>4294</v>
      </c>
      <c r="AR65" s="20">
        <f t="shared" si="13"/>
        <v>57</v>
      </c>
      <c r="AS65" s="20">
        <f t="shared" si="14"/>
        <v>75.333333333333329</v>
      </c>
      <c r="AT65" s="20">
        <v>0</v>
      </c>
      <c r="AU65" s="20">
        <f t="shared" si="15"/>
        <v>75.333333333333329</v>
      </c>
    </row>
    <row r="66" spans="1:47" x14ac:dyDescent="0.15">
      <c r="A66" s="4">
        <v>63</v>
      </c>
      <c r="B66" s="11" t="s">
        <v>195</v>
      </c>
      <c r="C66" s="15" t="s">
        <v>196</v>
      </c>
      <c r="D66" s="11" t="s">
        <v>48</v>
      </c>
      <c r="E66" s="11" t="s">
        <v>49</v>
      </c>
      <c r="F66" s="3">
        <v>61</v>
      </c>
      <c r="G66" s="3">
        <v>74</v>
      </c>
      <c r="H66" s="3">
        <v>86</v>
      </c>
      <c r="I66" s="11" t="s">
        <v>48</v>
      </c>
      <c r="J66" s="3">
        <v>63</v>
      </c>
      <c r="K66" s="11" t="s">
        <v>48</v>
      </c>
      <c r="L66" s="11" t="s">
        <v>48</v>
      </c>
      <c r="M66" s="3">
        <v>75</v>
      </c>
      <c r="N66" s="3">
        <v>72</v>
      </c>
      <c r="O66" s="3">
        <v>61</v>
      </c>
      <c r="P66" s="11" t="s">
        <v>51</v>
      </c>
      <c r="Q66" s="11" t="s">
        <v>48</v>
      </c>
      <c r="R66" s="11" t="s">
        <v>101</v>
      </c>
      <c r="S66" s="20">
        <f t="shared" si="18"/>
        <v>1794.5</v>
      </c>
      <c r="T66" s="20">
        <v>26</v>
      </c>
      <c r="U66" s="20">
        <f t="shared" si="10"/>
        <v>69.019230769230774</v>
      </c>
      <c r="W66" s="12" t="s">
        <v>195</v>
      </c>
      <c r="X66" s="12" t="s">
        <v>196</v>
      </c>
      <c r="Y66" s="5">
        <v>78</v>
      </c>
      <c r="Z66" s="5">
        <v>78</v>
      </c>
      <c r="AA66" s="12" t="s">
        <v>48</v>
      </c>
      <c r="AB66" s="5">
        <v>96</v>
      </c>
      <c r="AC66" s="12" t="s">
        <v>49</v>
      </c>
      <c r="AD66" s="5">
        <v>81</v>
      </c>
      <c r="AE66" s="12" t="s">
        <v>48</v>
      </c>
      <c r="AF66" s="5">
        <v>78</v>
      </c>
      <c r="AG66" s="5">
        <v>73</v>
      </c>
      <c r="AH66" s="5">
        <v>87</v>
      </c>
      <c r="AI66" s="12" t="s">
        <v>49</v>
      </c>
      <c r="AJ66" s="5">
        <v>71</v>
      </c>
      <c r="AK66" s="5">
        <v>92</v>
      </c>
      <c r="AL66" s="5">
        <v>74</v>
      </c>
      <c r="AM66" s="5">
        <v>71</v>
      </c>
      <c r="AN66" s="20">
        <f t="shared" si="19"/>
        <v>2493.5</v>
      </c>
      <c r="AO66" s="20">
        <v>31</v>
      </c>
      <c r="AP66" s="20">
        <f t="shared" si="11"/>
        <v>80.435483870967744</v>
      </c>
      <c r="AQ66" s="20">
        <f t="shared" si="12"/>
        <v>4288</v>
      </c>
      <c r="AR66" s="20">
        <f t="shared" si="13"/>
        <v>57</v>
      </c>
      <c r="AS66" s="20">
        <f t="shared" si="14"/>
        <v>75.228070175438603</v>
      </c>
      <c r="AT66" s="20">
        <v>0</v>
      </c>
      <c r="AU66" s="20">
        <f t="shared" si="15"/>
        <v>75.228070175438603</v>
      </c>
    </row>
    <row r="67" spans="1:47" x14ac:dyDescent="0.15">
      <c r="A67" s="4">
        <v>64</v>
      </c>
      <c r="B67" s="11" t="s">
        <v>197</v>
      </c>
      <c r="C67" s="15" t="s">
        <v>198</v>
      </c>
      <c r="D67" s="11" t="s">
        <v>48</v>
      </c>
      <c r="E67" s="11" t="s">
        <v>49</v>
      </c>
      <c r="F67" s="3">
        <v>76</v>
      </c>
      <c r="G67" s="3">
        <v>79</v>
      </c>
      <c r="H67" s="3">
        <v>87</v>
      </c>
      <c r="I67" s="11" t="s">
        <v>48</v>
      </c>
      <c r="J67" s="3">
        <v>63</v>
      </c>
      <c r="K67" s="11" t="s">
        <v>48</v>
      </c>
      <c r="L67" s="11" t="s">
        <v>48</v>
      </c>
      <c r="M67" s="3">
        <v>73</v>
      </c>
      <c r="N67" s="3">
        <v>74</v>
      </c>
      <c r="O67" s="11" t="s">
        <v>101</v>
      </c>
      <c r="P67" s="11" t="s">
        <v>49</v>
      </c>
      <c r="Q67" s="11" t="s">
        <v>48</v>
      </c>
      <c r="R67" s="3">
        <v>60</v>
      </c>
      <c r="S67" s="20">
        <f t="shared" si="18"/>
        <v>1877.5</v>
      </c>
      <c r="T67" s="20">
        <v>26</v>
      </c>
      <c r="U67" s="20">
        <f t="shared" si="10"/>
        <v>72.211538461538467</v>
      </c>
      <c r="W67" s="12" t="s">
        <v>197</v>
      </c>
      <c r="X67" s="12" t="s">
        <v>198</v>
      </c>
      <c r="Y67" s="5">
        <v>80</v>
      </c>
      <c r="Z67" s="5">
        <v>73</v>
      </c>
      <c r="AA67" s="12" t="s">
        <v>48</v>
      </c>
      <c r="AB67" s="5">
        <v>88</v>
      </c>
      <c r="AC67" s="12" t="s">
        <v>49</v>
      </c>
      <c r="AD67" s="5">
        <v>73</v>
      </c>
      <c r="AE67" s="12" t="s">
        <v>48</v>
      </c>
      <c r="AF67" s="5">
        <v>84</v>
      </c>
      <c r="AG67" s="5">
        <v>72</v>
      </c>
      <c r="AH67" s="5">
        <v>78</v>
      </c>
      <c r="AI67" s="12" t="s">
        <v>49</v>
      </c>
      <c r="AJ67" s="5">
        <v>64</v>
      </c>
      <c r="AK67" s="5">
        <v>86</v>
      </c>
      <c r="AL67" s="5">
        <v>76</v>
      </c>
      <c r="AM67" s="5">
        <v>73</v>
      </c>
      <c r="AN67" s="20">
        <f t="shared" si="19"/>
        <v>2401.5</v>
      </c>
      <c r="AO67" s="20">
        <v>31</v>
      </c>
      <c r="AP67" s="20">
        <f t="shared" si="11"/>
        <v>77.467741935483872</v>
      </c>
      <c r="AQ67" s="20">
        <f t="shared" si="12"/>
        <v>4279</v>
      </c>
      <c r="AR67" s="20">
        <f t="shared" si="13"/>
        <v>57</v>
      </c>
      <c r="AS67" s="20">
        <f t="shared" si="14"/>
        <v>75.070175438596493</v>
      </c>
      <c r="AT67" s="20">
        <v>0</v>
      </c>
      <c r="AU67" s="20">
        <f t="shared" si="15"/>
        <v>75.070175438596493</v>
      </c>
    </row>
    <row r="68" spans="1:47" x14ac:dyDescent="0.15">
      <c r="A68" s="4">
        <v>65</v>
      </c>
      <c r="B68" s="11" t="s">
        <v>199</v>
      </c>
      <c r="C68" s="15" t="s">
        <v>200</v>
      </c>
      <c r="D68" s="11" t="s">
        <v>48</v>
      </c>
      <c r="E68" s="11" t="s">
        <v>49</v>
      </c>
      <c r="F68" s="3">
        <v>75</v>
      </c>
      <c r="G68" s="3">
        <v>78</v>
      </c>
      <c r="H68" s="3">
        <v>83</v>
      </c>
      <c r="I68" s="11" t="s">
        <v>48</v>
      </c>
      <c r="J68" s="3">
        <v>66</v>
      </c>
      <c r="K68" s="11" t="s">
        <v>48</v>
      </c>
      <c r="L68" s="11" t="s">
        <v>48</v>
      </c>
      <c r="M68" s="3">
        <v>69</v>
      </c>
      <c r="N68" s="3">
        <v>87</v>
      </c>
      <c r="O68" s="11" t="s">
        <v>201</v>
      </c>
      <c r="P68" s="11" t="s">
        <v>49</v>
      </c>
      <c r="Q68" s="11" t="s">
        <v>48</v>
      </c>
      <c r="R68" s="3">
        <v>63</v>
      </c>
      <c r="S68" s="20">
        <f t="shared" si="18"/>
        <v>1891.5</v>
      </c>
      <c r="T68" s="20">
        <v>26</v>
      </c>
      <c r="U68" s="20">
        <f t="shared" ref="U68:U99" si="20">S68/T68</f>
        <v>72.75</v>
      </c>
      <c r="W68" s="12" t="s">
        <v>199</v>
      </c>
      <c r="X68" s="13" t="s">
        <v>200</v>
      </c>
      <c r="Y68" s="7">
        <v>79</v>
      </c>
      <c r="Z68" s="8">
        <v>65</v>
      </c>
      <c r="AA68" s="13" t="s">
        <v>48</v>
      </c>
      <c r="AB68" s="8">
        <v>90</v>
      </c>
      <c r="AC68" s="14" t="s">
        <v>49</v>
      </c>
      <c r="AD68" s="8">
        <v>73</v>
      </c>
      <c r="AE68" s="5"/>
      <c r="AF68" s="7">
        <v>79</v>
      </c>
      <c r="AG68" s="8">
        <v>61</v>
      </c>
      <c r="AH68" s="8">
        <v>83</v>
      </c>
      <c r="AI68" s="14" t="s">
        <v>51</v>
      </c>
      <c r="AJ68" s="8">
        <v>80</v>
      </c>
      <c r="AK68" s="8">
        <v>80</v>
      </c>
      <c r="AL68" s="8">
        <v>86</v>
      </c>
      <c r="AM68" s="8">
        <v>67</v>
      </c>
      <c r="AN68" s="20">
        <f t="shared" si="19"/>
        <v>2364.5</v>
      </c>
      <c r="AO68" s="20">
        <v>31</v>
      </c>
      <c r="AP68" s="20">
        <f t="shared" ref="AP68:AP99" si="21">AN68/AO68</f>
        <v>76.274193548387103</v>
      </c>
      <c r="AQ68" s="20">
        <f t="shared" ref="AQ68:AQ99" si="22">S68+AN68</f>
        <v>4256</v>
      </c>
      <c r="AR68" s="20">
        <f t="shared" ref="AR68:AR99" si="23">T68+AO68</f>
        <v>57</v>
      </c>
      <c r="AS68" s="20">
        <f t="shared" ref="AS68:AS99" si="24">AQ68/AR68</f>
        <v>74.666666666666671</v>
      </c>
      <c r="AT68" s="20">
        <v>0</v>
      </c>
      <c r="AU68" s="20">
        <f t="shared" ref="AU68:AU99" si="25">AS68+AT68</f>
        <v>74.666666666666671</v>
      </c>
    </row>
    <row r="69" spans="1:47" x14ac:dyDescent="0.15">
      <c r="A69" s="4">
        <v>66</v>
      </c>
      <c r="B69" s="11" t="s">
        <v>202</v>
      </c>
      <c r="C69" s="15" t="s">
        <v>203</v>
      </c>
      <c r="D69" s="11" t="s">
        <v>48</v>
      </c>
      <c r="E69" s="11" t="s">
        <v>49</v>
      </c>
      <c r="F69" s="3">
        <v>86</v>
      </c>
      <c r="G69" s="3">
        <v>74</v>
      </c>
      <c r="H69" s="3">
        <v>84</v>
      </c>
      <c r="I69" s="11" t="s">
        <v>48</v>
      </c>
      <c r="J69" s="3">
        <v>71</v>
      </c>
      <c r="K69" s="11" t="s">
        <v>48</v>
      </c>
      <c r="L69" s="11" t="s">
        <v>48</v>
      </c>
      <c r="M69" s="11" t="s">
        <v>134</v>
      </c>
      <c r="N69" s="3">
        <v>88</v>
      </c>
      <c r="O69" s="3">
        <v>70</v>
      </c>
      <c r="P69" s="11" t="s">
        <v>51</v>
      </c>
      <c r="Q69" s="11" t="s">
        <v>48</v>
      </c>
      <c r="R69" s="3">
        <v>67</v>
      </c>
      <c r="S69" s="20">
        <f t="shared" si="18"/>
        <v>1934.5</v>
      </c>
      <c r="T69" s="20">
        <v>26</v>
      </c>
      <c r="U69" s="20">
        <f t="shared" si="20"/>
        <v>74.40384615384616</v>
      </c>
      <c r="W69" s="12" t="s">
        <v>202</v>
      </c>
      <c r="X69" s="13" t="s">
        <v>203</v>
      </c>
      <c r="Y69" s="7">
        <v>74</v>
      </c>
      <c r="Z69" s="8">
        <v>80</v>
      </c>
      <c r="AA69" s="13" t="s">
        <v>48</v>
      </c>
      <c r="AB69" s="8">
        <v>87</v>
      </c>
      <c r="AC69" s="14" t="s">
        <v>49</v>
      </c>
      <c r="AD69" s="8">
        <v>68</v>
      </c>
      <c r="AE69" s="5"/>
      <c r="AF69" s="7">
        <v>74</v>
      </c>
      <c r="AG69" s="8">
        <v>74</v>
      </c>
      <c r="AH69" s="8">
        <v>78</v>
      </c>
      <c r="AI69" s="14" t="s">
        <v>51</v>
      </c>
      <c r="AJ69" s="8">
        <v>60</v>
      </c>
      <c r="AK69" s="8">
        <v>62</v>
      </c>
      <c r="AL69" s="8">
        <v>81</v>
      </c>
      <c r="AM69" s="8">
        <v>66</v>
      </c>
      <c r="AN69" s="20">
        <f t="shared" si="19"/>
        <v>2297.5</v>
      </c>
      <c r="AO69" s="20">
        <v>31</v>
      </c>
      <c r="AP69" s="20">
        <f t="shared" si="21"/>
        <v>74.112903225806448</v>
      </c>
      <c r="AQ69" s="20">
        <f t="shared" si="22"/>
        <v>4232</v>
      </c>
      <c r="AR69" s="20">
        <f t="shared" si="23"/>
        <v>57</v>
      </c>
      <c r="AS69" s="20">
        <f t="shared" si="24"/>
        <v>74.245614035087726</v>
      </c>
      <c r="AT69" s="20">
        <v>0</v>
      </c>
      <c r="AU69" s="20">
        <f t="shared" si="25"/>
        <v>74.245614035087726</v>
      </c>
    </row>
    <row r="70" spans="1:47" x14ac:dyDescent="0.15">
      <c r="A70" s="4">
        <v>67</v>
      </c>
      <c r="B70" s="11" t="s">
        <v>204</v>
      </c>
      <c r="C70" s="15" t="s">
        <v>205</v>
      </c>
      <c r="D70" s="11" t="s">
        <v>48</v>
      </c>
      <c r="E70" s="11" t="s">
        <v>49</v>
      </c>
      <c r="F70" s="3">
        <v>79</v>
      </c>
      <c r="G70" s="3">
        <v>83</v>
      </c>
      <c r="H70" s="3">
        <v>80</v>
      </c>
      <c r="I70" s="11" t="s">
        <v>48</v>
      </c>
      <c r="J70" s="3">
        <v>60</v>
      </c>
      <c r="K70" s="3"/>
      <c r="L70" s="11" t="s">
        <v>48</v>
      </c>
      <c r="M70" s="3">
        <v>73</v>
      </c>
      <c r="N70" s="3">
        <v>87</v>
      </c>
      <c r="O70" s="11" t="s">
        <v>101</v>
      </c>
      <c r="P70" s="11" t="s">
        <v>51</v>
      </c>
      <c r="Q70" s="3"/>
      <c r="R70" s="11" t="s">
        <v>186</v>
      </c>
      <c r="S70" s="20">
        <f t="shared" si="18"/>
        <v>1860.5</v>
      </c>
      <c r="T70" s="20">
        <v>26</v>
      </c>
      <c r="U70" s="20">
        <f t="shared" si="20"/>
        <v>71.557692307692307</v>
      </c>
      <c r="W70" s="12" t="s">
        <v>204</v>
      </c>
      <c r="X70" s="12" t="s">
        <v>205</v>
      </c>
      <c r="Y70" s="5">
        <v>76</v>
      </c>
      <c r="Z70" s="5">
        <v>73</v>
      </c>
      <c r="AA70" s="12" t="s">
        <v>48</v>
      </c>
      <c r="AB70" s="5">
        <v>94</v>
      </c>
      <c r="AC70" s="12" t="s">
        <v>49</v>
      </c>
      <c r="AD70" s="5">
        <v>74</v>
      </c>
      <c r="AE70" s="12" t="s">
        <v>48</v>
      </c>
      <c r="AF70" s="5">
        <v>74</v>
      </c>
      <c r="AG70" s="5">
        <v>62</v>
      </c>
      <c r="AH70" s="5">
        <v>86</v>
      </c>
      <c r="AI70" s="12" t="s">
        <v>49</v>
      </c>
      <c r="AJ70" s="5">
        <v>64</v>
      </c>
      <c r="AK70" s="5">
        <v>82</v>
      </c>
      <c r="AL70" s="5">
        <v>76</v>
      </c>
      <c r="AM70" s="5">
        <v>69</v>
      </c>
      <c r="AN70" s="20">
        <f t="shared" si="19"/>
        <v>2367</v>
      </c>
      <c r="AO70" s="20">
        <v>31</v>
      </c>
      <c r="AP70" s="20">
        <f t="shared" si="21"/>
        <v>76.354838709677423</v>
      </c>
      <c r="AQ70" s="20">
        <f t="shared" si="22"/>
        <v>4227.5</v>
      </c>
      <c r="AR70" s="20">
        <f t="shared" si="23"/>
        <v>57</v>
      </c>
      <c r="AS70" s="20">
        <f t="shared" si="24"/>
        <v>74.166666666666671</v>
      </c>
      <c r="AT70" s="20">
        <v>0</v>
      </c>
      <c r="AU70" s="20">
        <f t="shared" si="25"/>
        <v>74.166666666666671</v>
      </c>
    </row>
    <row r="71" spans="1:47" x14ac:dyDescent="0.15">
      <c r="A71" s="4">
        <v>68</v>
      </c>
      <c r="B71" s="11" t="s">
        <v>206</v>
      </c>
      <c r="C71" s="15" t="s">
        <v>207</v>
      </c>
      <c r="D71" s="11" t="s">
        <v>48</v>
      </c>
      <c r="E71" s="11" t="s">
        <v>49</v>
      </c>
      <c r="F71" s="3">
        <v>68</v>
      </c>
      <c r="G71" s="3">
        <v>64</v>
      </c>
      <c r="H71" s="3">
        <v>72</v>
      </c>
      <c r="I71" s="11" t="s">
        <v>48</v>
      </c>
      <c r="J71" s="3">
        <v>65</v>
      </c>
      <c r="K71" s="11" t="s">
        <v>48</v>
      </c>
      <c r="L71" s="11" t="s">
        <v>48</v>
      </c>
      <c r="M71" s="3">
        <v>69</v>
      </c>
      <c r="N71" s="11" t="s">
        <v>48</v>
      </c>
      <c r="O71" s="3">
        <v>63</v>
      </c>
      <c r="P71" s="11" t="s">
        <v>49</v>
      </c>
      <c r="Q71" s="11" t="s">
        <v>48</v>
      </c>
      <c r="R71" s="11" t="s">
        <v>139</v>
      </c>
      <c r="S71" s="20">
        <f>E71*1+F71*3+G71*4+H71*3+J71*4.5+M71*2+O71*2+P71*1+R71*3</f>
        <v>1573.5</v>
      </c>
      <c r="T71" s="20">
        <v>23.5</v>
      </c>
      <c r="U71" s="20">
        <f t="shared" si="20"/>
        <v>66.957446808510639</v>
      </c>
      <c r="W71" s="12" t="s">
        <v>206</v>
      </c>
      <c r="X71" s="13" t="s">
        <v>207</v>
      </c>
      <c r="Y71" s="7">
        <v>82</v>
      </c>
      <c r="Z71" s="8">
        <v>80</v>
      </c>
      <c r="AA71" s="13" t="s">
        <v>48</v>
      </c>
      <c r="AB71" s="8">
        <v>89</v>
      </c>
      <c r="AC71" s="14" t="s">
        <v>49</v>
      </c>
      <c r="AD71" s="8">
        <v>85</v>
      </c>
      <c r="AE71" s="5"/>
      <c r="AF71" s="7">
        <v>82</v>
      </c>
      <c r="AG71" s="8">
        <v>74</v>
      </c>
      <c r="AH71" s="8">
        <v>86</v>
      </c>
      <c r="AI71" s="14" t="s">
        <v>51</v>
      </c>
      <c r="AJ71" s="8">
        <v>64</v>
      </c>
      <c r="AK71" s="8">
        <v>75</v>
      </c>
      <c r="AL71" s="8">
        <v>74</v>
      </c>
      <c r="AM71" s="8">
        <v>80</v>
      </c>
      <c r="AN71" s="20">
        <f t="shared" si="19"/>
        <v>2468</v>
      </c>
      <c r="AO71" s="20">
        <v>31</v>
      </c>
      <c r="AP71" s="20">
        <f t="shared" si="21"/>
        <v>79.612903225806448</v>
      </c>
      <c r="AQ71" s="20">
        <f t="shared" si="22"/>
        <v>4041.5</v>
      </c>
      <c r="AR71" s="20">
        <f t="shared" si="23"/>
        <v>54.5</v>
      </c>
      <c r="AS71" s="20">
        <f t="shared" si="24"/>
        <v>74.155963302752298</v>
      </c>
      <c r="AT71" s="20">
        <v>0</v>
      </c>
      <c r="AU71" s="20">
        <f t="shared" si="25"/>
        <v>74.155963302752298</v>
      </c>
    </row>
    <row r="72" spans="1:47" x14ac:dyDescent="0.15">
      <c r="A72" s="4">
        <v>69</v>
      </c>
      <c r="B72" s="11" t="s">
        <v>208</v>
      </c>
      <c r="C72" s="15" t="s">
        <v>209</v>
      </c>
      <c r="D72" s="11" t="s">
        <v>48</v>
      </c>
      <c r="E72" s="11" t="s">
        <v>49</v>
      </c>
      <c r="F72" s="3">
        <v>78</v>
      </c>
      <c r="G72" s="3">
        <v>77</v>
      </c>
      <c r="H72" s="3">
        <v>81</v>
      </c>
      <c r="I72" s="11" t="s">
        <v>48</v>
      </c>
      <c r="J72" s="11" t="s">
        <v>210</v>
      </c>
      <c r="K72" s="11" t="s">
        <v>48</v>
      </c>
      <c r="L72" s="11" t="s">
        <v>48</v>
      </c>
      <c r="M72" s="3">
        <v>78</v>
      </c>
      <c r="N72" s="3">
        <v>79</v>
      </c>
      <c r="O72" s="11" t="s">
        <v>173</v>
      </c>
      <c r="P72" s="11" t="s">
        <v>51</v>
      </c>
      <c r="Q72" s="11" t="s">
        <v>48</v>
      </c>
      <c r="R72" s="3">
        <v>76</v>
      </c>
      <c r="S72" s="20">
        <f>E72*1+F72*3+G72*4+H72*3+J72*4.5+M72*2+N72*2.5+O72*2+P72*1+R72*3</f>
        <v>1824</v>
      </c>
      <c r="T72" s="20">
        <v>26</v>
      </c>
      <c r="U72" s="20">
        <f t="shared" si="20"/>
        <v>70.15384615384616</v>
      </c>
      <c r="W72" s="12" t="s">
        <v>208</v>
      </c>
      <c r="X72" s="12" t="s">
        <v>209</v>
      </c>
      <c r="Y72" s="5">
        <v>78</v>
      </c>
      <c r="Z72" s="5">
        <v>64</v>
      </c>
      <c r="AA72" s="12" t="s">
        <v>48</v>
      </c>
      <c r="AB72" s="5">
        <v>87</v>
      </c>
      <c r="AC72" s="12" t="s">
        <v>49</v>
      </c>
      <c r="AD72" s="5">
        <v>79</v>
      </c>
      <c r="AE72" s="12" t="s">
        <v>48</v>
      </c>
      <c r="AF72" s="5">
        <v>73</v>
      </c>
      <c r="AG72" s="5">
        <v>74</v>
      </c>
      <c r="AH72" s="5">
        <v>78</v>
      </c>
      <c r="AI72" s="12" t="s">
        <v>49</v>
      </c>
      <c r="AJ72" s="5">
        <v>92</v>
      </c>
      <c r="AK72" s="5">
        <v>89</v>
      </c>
      <c r="AL72" s="5">
        <v>78</v>
      </c>
      <c r="AM72" s="5">
        <v>60</v>
      </c>
      <c r="AN72" s="20">
        <f t="shared" si="19"/>
        <v>2401</v>
      </c>
      <c r="AO72" s="20">
        <v>31</v>
      </c>
      <c r="AP72" s="20">
        <f t="shared" si="21"/>
        <v>77.451612903225808</v>
      </c>
      <c r="AQ72" s="20">
        <f t="shared" si="22"/>
        <v>4225</v>
      </c>
      <c r="AR72" s="20">
        <f t="shared" si="23"/>
        <v>57</v>
      </c>
      <c r="AS72" s="20">
        <f t="shared" si="24"/>
        <v>74.122807017543863</v>
      </c>
      <c r="AT72" s="20">
        <v>0</v>
      </c>
      <c r="AU72" s="20">
        <f t="shared" si="25"/>
        <v>74.122807017543863</v>
      </c>
    </row>
    <row r="73" spans="1:47" x14ac:dyDescent="0.15">
      <c r="A73" s="4">
        <v>70</v>
      </c>
      <c r="B73" s="11" t="s">
        <v>211</v>
      </c>
      <c r="C73" s="15" t="s">
        <v>212</v>
      </c>
      <c r="D73" s="11" t="s">
        <v>48</v>
      </c>
      <c r="E73" s="11" t="s">
        <v>51</v>
      </c>
      <c r="F73" s="3">
        <v>74</v>
      </c>
      <c r="G73" s="3">
        <v>80</v>
      </c>
      <c r="H73" s="3">
        <v>85</v>
      </c>
      <c r="I73" s="11" t="s">
        <v>48</v>
      </c>
      <c r="J73" s="3">
        <v>71</v>
      </c>
      <c r="K73" s="11" t="s">
        <v>48</v>
      </c>
      <c r="L73" s="11" t="s">
        <v>48</v>
      </c>
      <c r="M73" s="3">
        <v>79</v>
      </c>
      <c r="N73" s="3">
        <v>72</v>
      </c>
      <c r="O73" s="11" t="s">
        <v>115</v>
      </c>
      <c r="P73" s="11" t="s">
        <v>49</v>
      </c>
      <c r="Q73" s="11" t="s">
        <v>48</v>
      </c>
      <c r="R73" s="11" t="s">
        <v>186</v>
      </c>
      <c r="S73" s="20">
        <f>E73*1+F73*3+G73*4+H73*3+J73*4.5+M73*2+N73*2.5+O73*2+P73*1+R73*3</f>
        <v>1870.5</v>
      </c>
      <c r="T73" s="20">
        <v>26</v>
      </c>
      <c r="U73" s="20">
        <f t="shared" si="20"/>
        <v>71.942307692307693</v>
      </c>
      <c r="W73" s="12" t="s">
        <v>211</v>
      </c>
      <c r="X73" s="13" t="s">
        <v>212</v>
      </c>
      <c r="Y73" s="7">
        <v>82</v>
      </c>
      <c r="Z73" s="8">
        <v>72</v>
      </c>
      <c r="AA73" s="13" t="s">
        <v>48</v>
      </c>
      <c r="AB73" s="8">
        <v>90</v>
      </c>
      <c r="AC73" s="14" t="s">
        <v>49</v>
      </c>
      <c r="AD73" s="8">
        <v>71</v>
      </c>
      <c r="AE73" s="5"/>
      <c r="AF73" s="7">
        <v>82</v>
      </c>
      <c r="AG73" s="8">
        <v>66</v>
      </c>
      <c r="AH73" s="8">
        <v>78</v>
      </c>
      <c r="AI73" s="14" t="s">
        <v>51</v>
      </c>
      <c r="AJ73" s="14" t="s">
        <v>48</v>
      </c>
      <c r="AK73" s="8">
        <v>83</v>
      </c>
      <c r="AL73" s="8">
        <v>73</v>
      </c>
      <c r="AM73" s="8">
        <v>67</v>
      </c>
      <c r="AN73" s="20">
        <f>Y73*1+Z73*4+AB73*2.5+AC73*1+AD73*4.5+AF73*3+AG73*2+AH73*2+AI73*2+AK73*2+AL73*3+AM73*2</f>
        <v>2202.5</v>
      </c>
      <c r="AO73" s="20">
        <v>29</v>
      </c>
      <c r="AP73" s="20">
        <f t="shared" si="21"/>
        <v>75.948275862068968</v>
      </c>
      <c r="AQ73" s="20">
        <f t="shared" si="22"/>
        <v>4073</v>
      </c>
      <c r="AR73" s="20">
        <f t="shared" si="23"/>
        <v>55</v>
      </c>
      <c r="AS73" s="20">
        <f t="shared" si="24"/>
        <v>74.054545454545448</v>
      </c>
      <c r="AT73" s="20">
        <v>0</v>
      </c>
      <c r="AU73" s="20">
        <f t="shared" si="25"/>
        <v>74.054545454545448</v>
      </c>
    </row>
    <row r="74" spans="1:47" x14ac:dyDescent="0.15">
      <c r="A74" s="4">
        <v>71</v>
      </c>
      <c r="B74" s="11" t="s">
        <v>213</v>
      </c>
      <c r="C74" s="15" t="s">
        <v>214</v>
      </c>
      <c r="D74" s="11" t="s">
        <v>48</v>
      </c>
      <c r="E74" s="11" t="s">
        <v>49</v>
      </c>
      <c r="F74" s="3">
        <v>75</v>
      </c>
      <c r="G74" s="3">
        <v>70</v>
      </c>
      <c r="H74" s="3">
        <v>81</v>
      </c>
      <c r="I74" s="11" t="s">
        <v>48</v>
      </c>
      <c r="J74" s="11" t="s">
        <v>100</v>
      </c>
      <c r="K74" s="3">
        <v>69</v>
      </c>
      <c r="L74" s="11" t="s">
        <v>48</v>
      </c>
      <c r="M74" s="11" t="s">
        <v>134</v>
      </c>
      <c r="N74" s="3">
        <v>85</v>
      </c>
      <c r="O74" s="11" t="s">
        <v>169</v>
      </c>
      <c r="P74" s="11" t="s">
        <v>49</v>
      </c>
      <c r="Q74" s="11" t="s">
        <v>48</v>
      </c>
      <c r="R74" s="3">
        <v>86</v>
      </c>
      <c r="S74" s="20">
        <f>E74*1+F74*3+G74*4+H74*3+J74*4.5+K74*3+M74*2+N74*2.5+O74*2+P74*1+R74*3</f>
        <v>2029</v>
      </c>
      <c r="T74" s="20">
        <v>29</v>
      </c>
      <c r="U74" s="20">
        <f t="shared" si="20"/>
        <v>69.965517241379317</v>
      </c>
      <c r="W74" s="12" t="s">
        <v>213</v>
      </c>
      <c r="X74" s="17" t="s">
        <v>214</v>
      </c>
      <c r="Y74" s="7">
        <v>88</v>
      </c>
      <c r="Z74" s="8">
        <v>68</v>
      </c>
      <c r="AA74" s="13" t="s">
        <v>48</v>
      </c>
      <c r="AB74" s="8">
        <v>89</v>
      </c>
      <c r="AC74" s="14" t="s">
        <v>49</v>
      </c>
      <c r="AD74" s="8">
        <v>76</v>
      </c>
      <c r="AE74" s="5"/>
      <c r="AF74" s="7">
        <v>88</v>
      </c>
      <c r="AG74" s="14" t="s">
        <v>48</v>
      </c>
      <c r="AH74" s="8">
        <v>81</v>
      </c>
      <c r="AI74" s="14" t="s">
        <v>51</v>
      </c>
      <c r="AJ74" s="8">
        <v>58</v>
      </c>
      <c r="AK74" s="8">
        <v>85</v>
      </c>
      <c r="AL74" s="8">
        <v>83</v>
      </c>
      <c r="AM74" s="8">
        <v>68</v>
      </c>
      <c r="AN74" s="20">
        <f>Y74*1+Z74*4+AB74*2.5+AC74*1+AD74*4.5+AF74*3+AH74*2+AI74*2+AJ74*2+AK74*2+AL74*3+AM74*2</f>
        <v>2256.5</v>
      </c>
      <c r="AO74" s="20">
        <v>29</v>
      </c>
      <c r="AP74" s="20">
        <f t="shared" si="21"/>
        <v>77.810344827586206</v>
      </c>
      <c r="AQ74" s="20">
        <f t="shared" si="22"/>
        <v>4285.5</v>
      </c>
      <c r="AR74" s="20">
        <f t="shared" si="23"/>
        <v>58</v>
      </c>
      <c r="AS74" s="20">
        <f t="shared" si="24"/>
        <v>73.887931034482762</v>
      </c>
      <c r="AT74" s="20">
        <v>0</v>
      </c>
      <c r="AU74" s="20">
        <f t="shared" si="25"/>
        <v>73.887931034482762</v>
      </c>
    </row>
    <row r="75" spans="1:47" x14ac:dyDescent="0.15">
      <c r="A75" s="4">
        <v>72</v>
      </c>
      <c r="B75" s="11" t="s">
        <v>215</v>
      </c>
      <c r="C75" s="15" t="s">
        <v>216</v>
      </c>
      <c r="D75" s="11" t="s">
        <v>48</v>
      </c>
      <c r="E75" s="11" t="s">
        <v>50</v>
      </c>
      <c r="F75" s="3">
        <v>75</v>
      </c>
      <c r="G75" s="3">
        <v>75</v>
      </c>
      <c r="H75" s="3">
        <v>89</v>
      </c>
      <c r="I75" s="11" t="s">
        <v>48</v>
      </c>
      <c r="J75" s="11" t="s">
        <v>152</v>
      </c>
      <c r="K75" s="11" t="s">
        <v>48</v>
      </c>
      <c r="L75" s="11" t="s">
        <v>48</v>
      </c>
      <c r="M75" s="3">
        <v>70</v>
      </c>
      <c r="N75" s="3">
        <v>86</v>
      </c>
      <c r="O75" s="3">
        <v>72</v>
      </c>
      <c r="P75" s="11" t="s">
        <v>51</v>
      </c>
      <c r="Q75" s="11" t="s">
        <v>48</v>
      </c>
      <c r="R75" s="3">
        <v>67</v>
      </c>
      <c r="S75" s="20">
        <f>E75*1+F75*3+G75*4+H75*3+J75*4.5+M75*2+N75*2.5+O75*2+P75*1+R75*3</f>
        <v>1851</v>
      </c>
      <c r="T75" s="20">
        <v>26</v>
      </c>
      <c r="U75" s="20">
        <f t="shared" si="20"/>
        <v>71.192307692307693</v>
      </c>
      <c r="W75" s="12" t="s">
        <v>215</v>
      </c>
      <c r="X75" s="13" t="s">
        <v>216</v>
      </c>
      <c r="Y75" s="7">
        <v>86</v>
      </c>
      <c r="Z75" s="8">
        <v>73</v>
      </c>
      <c r="AA75" s="13" t="s">
        <v>48</v>
      </c>
      <c r="AB75" s="8">
        <v>84</v>
      </c>
      <c r="AC75" s="14" t="s">
        <v>51</v>
      </c>
      <c r="AD75" s="8">
        <v>74</v>
      </c>
      <c r="AE75" s="5"/>
      <c r="AF75" s="7">
        <v>86</v>
      </c>
      <c r="AG75" s="8">
        <v>69</v>
      </c>
      <c r="AH75" s="8">
        <v>83</v>
      </c>
      <c r="AI75" s="14" t="s">
        <v>51</v>
      </c>
      <c r="AJ75" s="8">
        <v>74</v>
      </c>
      <c r="AK75" s="8">
        <v>61</v>
      </c>
      <c r="AL75" s="8">
        <v>79</v>
      </c>
      <c r="AM75" s="8">
        <v>72</v>
      </c>
      <c r="AN75" s="20">
        <f t="shared" ref="AN75:AN82" si="26">Y75*1+Z75*4+AB75*2.5+AC75*1+AD75*4.5+AF75*3+AG75*2+AH75*2+AI75*2+AJ75*2+AK75*2+AL75*3+AM75*2</f>
        <v>2359</v>
      </c>
      <c r="AO75" s="20">
        <v>31</v>
      </c>
      <c r="AP75" s="20">
        <f t="shared" si="21"/>
        <v>76.096774193548384</v>
      </c>
      <c r="AQ75" s="20">
        <f t="shared" si="22"/>
        <v>4210</v>
      </c>
      <c r="AR75" s="20">
        <f t="shared" si="23"/>
        <v>57</v>
      </c>
      <c r="AS75" s="20">
        <f t="shared" si="24"/>
        <v>73.859649122807014</v>
      </c>
      <c r="AT75" s="20">
        <v>0</v>
      </c>
      <c r="AU75" s="20">
        <f t="shared" si="25"/>
        <v>73.859649122807014</v>
      </c>
    </row>
    <row r="76" spans="1:47" x14ac:dyDescent="0.15">
      <c r="A76" s="4">
        <v>73</v>
      </c>
      <c r="B76" s="11" t="s">
        <v>217</v>
      </c>
      <c r="C76" s="15" t="s">
        <v>218</v>
      </c>
      <c r="D76" s="11" t="s">
        <v>48</v>
      </c>
      <c r="E76" s="11" t="s">
        <v>51</v>
      </c>
      <c r="F76" s="3">
        <v>81</v>
      </c>
      <c r="G76" s="11" t="s">
        <v>100</v>
      </c>
      <c r="H76" s="3">
        <v>86</v>
      </c>
      <c r="I76" s="11" t="s">
        <v>48</v>
      </c>
      <c r="J76" s="11" t="s">
        <v>172</v>
      </c>
      <c r="K76" s="11" t="s">
        <v>48</v>
      </c>
      <c r="L76" s="11" t="s">
        <v>48</v>
      </c>
      <c r="M76" s="3">
        <v>70</v>
      </c>
      <c r="N76" s="3">
        <v>86</v>
      </c>
      <c r="O76" s="3">
        <v>69</v>
      </c>
      <c r="P76" s="11" t="s">
        <v>51</v>
      </c>
      <c r="Q76" s="11" t="s">
        <v>48</v>
      </c>
      <c r="R76" s="3">
        <v>83</v>
      </c>
      <c r="S76" s="20">
        <f>E76*1+F76*3+G76*4+H76*3+J76*4.5+M76*2+N76*2.5+O76*2+P76*1+R76*3</f>
        <v>1775</v>
      </c>
      <c r="T76" s="20">
        <v>26</v>
      </c>
      <c r="U76" s="20">
        <f t="shared" si="20"/>
        <v>68.269230769230774</v>
      </c>
      <c r="W76" s="12" t="s">
        <v>217</v>
      </c>
      <c r="X76" s="16" t="s">
        <v>218</v>
      </c>
      <c r="Y76" s="5">
        <v>80</v>
      </c>
      <c r="Z76" s="5">
        <v>71</v>
      </c>
      <c r="AA76" s="12" t="s">
        <v>48</v>
      </c>
      <c r="AB76" s="5">
        <v>88</v>
      </c>
      <c r="AC76" s="12" t="s">
        <v>49</v>
      </c>
      <c r="AD76" s="5">
        <v>75</v>
      </c>
      <c r="AE76" s="12" t="s">
        <v>48</v>
      </c>
      <c r="AF76" s="5">
        <v>78</v>
      </c>
      <c r="AG76" s="5">
        <v>74</v>
      </c>
      <c r="AH76" s="5">
        <v>78</v>
      </c>
      <c r="AI76" s="12" t="s">
        <v>50</v>
      </c>
      <c r="AJ76" s="5">
        <v>58</v>
      </c>
      <c r="AK76" s="5">
        <v>86</v>
      </c>
      <c r="AL76" s="5">
        <v>88</v>
      </c>
      <c r="AM76" s="5">
        <v>70</v>
      </c>
      <c r="AN76" s="20">
        <f t="shared" si="26"/>
        <v>2426.5</v>
      </c>
      <c r="AO76" s="20">
        <v>31</v>
      </c>
      <c r="AP76" s="20">
        <f t="shared" si="21"/>
        <v>78.274193548387103</v>
      </c>
      <c r="AQ76" s="20">
        <f t="shared" si="22"/>
        <v>4201.5</v>
      </c>
      <c r="AR76" s="20">
        <f t="shared" si="23"/>
        <v>57</v>
      </c>
      <c r="AS76" s="20">
        <f t="shared" si="24"/>
        <v>73.71052631578948</v>
      </c>
      <c r="AT76" s="20">
        <v>0</v>
      </c>
      <c r="AU76" s="20">
        <f t="shared" si="25"/>
        <v>73.71052631578948</v>
      </c>
    </row>
    <row r="77" spans="1:47" x14ac:dyDescent="0.15">
      <c r="A77" s="4">
        <v>74</v>
      </c>
      <c r="B77" s="11" t="s">
        <v>219</v>
      </c>
      <c r="C77" s="15" t="s">
        <v>220</v>
      </c>
      <c r="D77" s="11" t="s">
        <v>48</v>
      </c>
      <c r="E77" s="11" t="s">
        <v>51</v>
      </c>
      <c r="F77" s="3">
        <v>77</v>
      </c>
      <c r="G77" s="3">
        <v>74</v>
      </c>
      <c r="H77" s="3">
        <v>73</v>
      </c>
      <c r="I77" s="11" t="s">
        <v>48</v>
      </c>
      <c r="J77" s="3">
        <v>63</v>
      </c>
      <c r="K77" s="11" t="s">
        <v>48</v>
      </c>
      <c r="L77" s="11" t="s">
        <v>48</v>
      </c>
      <c r="M77" s="3">
        <v>63</v>
      </c>
      <c r="N77" s="11" t="s">
        <v>48</v>
      </c>
      <c r="O77" s="3">
        <v>77</v>
      </c>
      <c r="P77" s="11" t="s">
        <v>49</v>
      </c>
      <c r="Q77" s="11" t="s">
        <v>48</v>
      </c>
      <c r="R77" s="11" t="s">
        <v>125</v>
      </c>
      <c r="S77" s="20">
        <f>E77*1+F77*3+G77*4+H77*3+J77*4.5+M77*2+O77*2+P77*1+R77*3</f>
        <v>1622.5</v>
      </c>
      <c r="T77" s="20">
        <v>23.5</v>
      </c>
      <c r="U77" s="20">
        <f t="shared" si="20"/>
        <v>69.042553191489361</v>
      </c>
      <c r="W77" s="12" t="s">
        <v>219</v>
      </c>
      <c r="X77" s="17" t="s">
        <v>220</v>
      </c>
      <c r="Y77" s="7">
        <v>76</v>
      </c>
      <c r="Z77" s="8">
        <v>76</v>
      </c>
      <c r="AA77" s="13" t="s">
        <v>48</v>
      </c>
      <c r="AB77" s="8">
        <v>92</v>
      </c>
      <c r="AC77" s="14" t="s">
        <v>51</v>
      </c>
      <c r="AD77" s="8">
        <v>72</v>
      </c>
      <c r="AE77" s="5"/>
      <c r="AF77" s="7">
        <v>76</v>
      </c>
      <c r="AG77" s="8">
        <v>53</v>
      </c>
      <c r="AH77" s="8">
        <v>75</v>
      </c>
      <c r="AI77" s="14" t="s">
        <v>51</v>
      </c>
      <c r="AJ77" s="8">
        <v>78</v>
      </c>
      <c r="AK77" s="8">
        <v>86</v>
      </c>
      <c r="AL77" s="8">
        <v>79</v>
      </c>
      <c r="AM77" s="8">
        <v>87</v>
      </c>
      <c r="AN77" s="20">
        <f t="shared" si="26"/>
        <v>2382</v>
      </c>
      <c r="AO77" s="20">
        <v>31</v>
      </c>
      <c r="AP77" s="20">
        <f t="shared" si="21"/>
        <v>76.838709677419359</v>
      </c>
      <c r="AQ77" s="20">
        <f t="shared" si="22"/>
        <v>4004.5</v>
      </c>
      <c r="AR77" s="20">
        <f t="shared" si="23"/>
        <v>54.5</v>
      </c>
      <c r="AS77" s="20">
        <f t="shared" si="24"/>
        <v>73.477064220183493</v>
      </c>
      <c r="AT77" s="20">
        <v>0</v>
      </c>
      <c r="AU77" s="20">
        <f t="shared" si="25"/>
        <v>73.477064220183493</v>
      </c>
    </row>
    <row r="78" spans="1:47" x14ac:dyDescent="0.15">
      <c r="A78" s="4">
        <v>75</v>
      </c>
      <c r="B78" s="11" t="s">
        <v>221</v>
      </c>
      <c r="C78" s="15" t="s">
        <v>222</v>
      </c>
      <c r="D78" s="11" t="s">
        <v>48</v>
      </c>
      <c r="E78" s="11" t="s">
        <v>50</v>
      </c>
      <c r="F78" s="3">
        <v>70</v>
      </c>
      <c r="G78" s="3">
        <v>68</v>
      </c>
      <c r="H78" s="3">
        <v>75</v>
      </c>
      <c r="I78" s="11" t="s">
        <v>48</v>
      </c>
      <c r="J78" s="11" t="s">
        <v>194</v>
      </c>
      <c r="K78" s="11" t="s">
        <v>48</v>
      </c>
      <c r="L78" s="11" t="s">
        <v>48</v>
      </c>
      <c r="M78" s="3">
        <v>79</v>
      </c>
      <c r="N78" s="3">
        <v>78</v>
      </c>
      <c r="O78" s="3">
        <v>87</v>
      </c>
      <c r="P78" s="11" t="s">
        <v>51</v>
      </c>
      <c r="Q78" s="11" t="s">
        <v>48</v>
      </c>
      <c r="R78" s="11" t="s">
        <v>173</v>
      </c>
      <c r="S78" s="20">
        <f t="shared" ref="S78:S83" si="27">E78*1+F78*3+G78*4+H78*3+J78*4.5+M78*2+N78*2.5+O78*2+P78*1+R78*3</f>
        <v>1762.5</v>
      </c>
      <c r="T78" s="20">
        <v>26</v>
      </c>
      <c r="U78" s="20">
        <f t="shared" si="20"/>
        <v>67.788461538461533</v>
      </c>
      <c r="W78" s="12" t="s">
        <v>221</v>
      </c>
      <c r="X78" s="12" t="s">
        <v>222</v>
      </c>
      <c r="Y78" s="5">
        <v>80</v>
      </c>
      <c r="Z78" s="5">
        <v>78</v>
      </c>
      <c r="AA78" s="12" t="s">
        <v>48</v>
      </c>
      <c r="AB78" s="5">
        <v>66</v>
      </c>
      <c r="AC78" s="12" t="s">
        <v>49</v>
      </c>
      <c r="AD78" s="5">
        <v>74</v>
      </c>
      <c r="AE78" s="12" t="s">
        <v>48</v>
      </c>
      <c r="AF78" s="5">
        <v>89</v>
      </c>
      <c r="AG78" s="5">
        <v>81</v>
      </c>
      <c r="AH78" s="5">
        <v>78</v>
      </c>
      <c r="AI78" s="12" t="s">
        <v>49</v>
      </c>
      <c r="AJ78" s="5">
        <v>76</v>
      </c>
      <c r="AK78" s="5">
        <v>77</v>
      </c>
      <c r="AL78" s="5">
        <v>78</v>
      </c>
      <c r="AM78" s="5">
        <v>73</v>
      </c>
      <c r="AN78" s="20">
        <f t="shared" si="26"/>
        <v>2416</v>
      </c>
      <c r="AO78" s="20">
        <v>31</v>
      </c>
      <c r="AP78" s="20">
        <f t="shared" si="21"/>
        <v>77.935483870967744</v>
      </c>
      <c r="AQ78" s="20">
        <f t="shared" si="22"/>
        <v>4178.5</v>
      </c>
      <c r="AR78" s="20">
        <f t="shared" si="23"/>
        <v>57</v>
      </c>
      <c r="AS78" s="20">
        <f t="shared" si="24"/>
        <v>73.307017543859644</v>
      </c>
      <c r="AT78" s="20">
        <v>0</v>
      </c>
      <c r="AU78" s="20">
        <f t="shared" si="25"/>
        <v>73.307017543859644</v>
      </c>
    </row>
    <row r="79" spans="1:47" x14ac:dyDescent="0.15">
      <c r="A79" s="4">
        <v>76</v>
      </c>
      <c r="B79" s="11" t="s">
        <v>223</v>
      </c>
      <c r="C79" s="15" t="s">
        <v>224</v>
      </c>
      <c r="D79" s="11" t="s">
        <v>48</v>
      </c>
      <c r="E79" s="11" t="s">
        <v>51</v>
      </c>
      <c r="F79" s="3">
        <v>61</v>
      </c>
      <c r="G79" s="3">
        <v>80</v>
      </c>
      <c r="H79" s="3">
        <v>84</v>
      </c>
      <c r="I79" s="11" t="s">
        <v>48</v>
      </c>
      <c r="J79" s="3">
        <v>64</v>
      </c>
      <c r="K79" s="11" t="s">
        <v>48</v>
      </c>
      <c r="L79" s="11" t="s">
        <v>48</v>
      </c>
      <c r="M79" s="3">
        <v>65</v>
      </c>
      <c r="N79" s="3">
        <v>87</v>
      </c>
      <c r="O79" s="3">
        <v>66</v>
      </c>
      <c r="P79" s="11" t="s">
        <v>50</v>
      </c>
      <c r="Q79" s="11" t="s">
        <v>48</v>
      </c>
      <c r="R79" s="11" t="s">
        <v>225</v>
      </c>
      <c r="S79" s="20">
        <f t="shared" si="27"/>
        <v>1866.5</v>
      </c>
      <c r="T79" s="20">
        <v>26</v>
      </c>
      <c r="U79" s="20">
        <f t="shared" si="20"/>
        <v>71.788461538461533</v>
      </c>
      <c r="W79" s="12" t="s">
        <v>223</v>
      </c>
      <c r="X79" s="16" t="s">
        <v>224</v>
      </c>
      <c r="Y79" s="5">
        <v>75</v>
      </c>
      <c r="Z79" s="5">
        <v>69</v>
      </c>
      <c r="AA79" s="12" t="s">
        <v>48</v>
      </c>
      <c r="AB79" s="5">
        <v>82</v>
      </c>
      <c r="AC79" s="12" t="s">
        <v>51</v>
      </c>
      <c r="AD79" s="5">
        <v>76</v>
      </c>
      <c r="AE79" s="12" t="s">
        <v>48</v>
      </c>
      <c r="AF79" s="5">
        <v>74</v>
      </c>
      <c r="AG79" s="5">
        <v>72</v>
      </c>
      <c r="AH79" s="5">
        <v>73</v>
      </c>
      <c r="AI79" s="12" t="s">
        <v>49</v>
      </c>
      <c r="AJ79" s="5">
        <v>77</v>
      </c>
      <c r="AK79" s="5">
        <v>85</v>
      </c>
      <c r="AL79" s="5">
        <v>70</v>
      </c>
      <c r="AM79" s="5">
        <v>54</v>
      </c>
      <c r="AN79" s="20">
        <f t="shared" si="26"/>
        <v>2297</v>
      </c>
      <c r="AO79" s="20">
        <v>31</v>
      </c>
      <c r="AP79" s="20">
        <f t="shared" si="21"/>
        <v>74.096774193548384</v>
      </c>
      <c r="AQ79" s="20">
        <f t="shared" si="22"/>
        <v>4163.5</v>
      </c>
      <c r="AR79" s="20">
        <f t="shared" si="23"/>
        <v>57</v>
      </c>
      <c r="AS79" s="20">
        <f t="shared" si="24"/>
        <v>73.043859649122808</v>
      </c>
      <c r="AT79" s="20">
        <v>0</v>
      </c>
      <c r="AU79" s="20">
        <f t="shared" si="25"/>
        <v>73.043859649122808</v>
      </c>
    </row>
    <row r="80" spans="1:47" x14ac:dyDescent="0.15">
      <c r="A80" s="4">
        <v>77</v>
      </c>
      <c r="B80" s="11" t="s">
        <v>226</v>
      </c>
      <c r="C80" s="15" t="s">
        <v>227</v>
      </c>
      <c r="D80" s="11" t="s">
        <v>48</v>
      </c>
      <c r="E80" s="11" t="s">
        <v>51</v>
      </c>
      <c r="F80" s="3">
        <v>62</v>
      </c>
      <c r="G80" s="3">
        <v>80</v>
      </c>
      <c r="H80" s="3">
        <v>77</v>
      </c>
      <c r="I80" s="11" t="s">
        <v>48</v>
      </c>
      <c r="J80" s="3">
        <v>60</v>
      </c>
      <c r="K80" s="11" t="s">
        <v>48</v>
      </c>
      <c r="L80" s="11" t="s">
        <v>48</v>
      </c>
      <c r="M80" s="3">
        <v>72</v>
      </c>
      <c r="N80" s="3">
        <v>71</v>
      </c>
      <c r="O80" s="11" t="s">
        <v>194</v>
      </c>
      <c r="P80" s="11" t="s">
        <v>49</v>
      </c>
      <c r="Q80" s="11" t="s">
        <v>48</v>
      </c>
      <c r="R80" s="11" t="s">
        <v>228</v>
      </c>
      <c r="S80" s="20">
        <f t="shared" si="27"/>
        <v>1695.5</v>
      </c>
      <c r="T80" s="20">
        <v>26</v>
      </c>
      <c r="U80" s="20">
        <f t="shared" si="20"/>
        <v>65.211538461538467</v>
      </c>
      <c r="W80" s="12" t="s">
        <v>226</v>
      </c>
      <c r="X80" s="16" t="s">
        <v>227</v>
      </c>
      <c r="Y80" s="5">
        <v>78</v>
      </c>
      <c r="Z80" s="5">
        <v>73</v>
      </c>
      <c r="AA80" s="12" t="s">
        <v>48</v>
      </c>
      <c r="AB80" s="5">
        <v>94</v>
      </c>
      <c r="AC80" s="12" t="s">
        <v>49</v>
      </c>
      <c r="AD80" s="5">
        <v>76</v>
      </c>
      <c r="AE80" s="12" t="s">
        <v>48</v>
      </c>
      <c r="AF80" s="5">
        <v>89</v>
      </c>
      <c r="AG80" s="5">
        <v>69</v>
      </c>
      <c r="AH80" s="5">
        <v>77</v>
      </c>
      <c r="AI80" s="12" t="s">
        <v>49</v>
      </c>
      <c r="AJ80" s="5">
        <v>88</v>
      </c>
      <c r="AK80" s="5">
        <v>90</v>
      </c>
      <c r="AL80" s="5">
        <v>78</v>
      </c>
      <c r="AM80" s="5">
        <v>52</v>
      </c>
      <c r="AN80" s="20">
        <f t="shared" si="26"/>
        <v>2455</v>
      </c>
      <c r="AO80" s="20">
        <v>31</v>
      </c>
      <c r="AP80" s="20">
        <f t="shared" si="21"/>
        <v>79.193548387096769</v>
      </c>
      <c r="AQ80" s="20">
        <f t="shared" si="22"/>
        <v>4150.5</v>
      </c>
      <c r="AR80" s="20">
        <f t="shared" si="23"/>
        <v>57</v>
      </c>
      <c r="AS80" s="20">
        <f t="shared" si="24"/>
        <v>72.815789473684205</v>
      </c>
      <c r="AT80" s="20">
        <v>0</v>
      </c>
      <c r="AU80" s="20">
        <f t="shared" si="25"/>
        <v>72.815789473684205</v>
      </c>
    </row>
    <row r="81" spans="1:47" x14ac:dyDescent="0.15">
      <c r="A81" s="4">
        <v>78</v>
      </c>
      <c r="B81" s="11" t="s">
        <v>231</v>
      </c>
      <c r="C81" s="15" t="s">
        <v>232</v>
      </c>
      <c r="D81" s="11" t="s">
        <v>48</v>
      </c>
      <c r="E81" s="11" t="s">
        <v>49</v>
      </c>
      <c r="F81" s="3">
        <v>73</v>
      </c>
      <c r="G81" s="3">
        <v>66</v>
      </c>
      <c r="H81" s="3">
        <v>81</v>
      </c>
      <c r="I81" s="11" t="s">
        <v>48</v>
      </c>
      <c r="J81" s="11" t="s">
        <v>100</v>
      </c>
      <c r="K81" s="11" t="s">
        <v>48</v>
      </c>
      <c r="L81" s="11" t="s">
        <v>48</v>
      </c>
      <c r="M81" s="3">
        <v>67</v>
      </c>
      <c r="N81" s="3">
        <v>83</v>
      </c>
      <c r="O81" s="11" t="s">
        <v>164</v>
      </c>
      <c r="P81" s="11" t="s">
        <v>51</v>
      </c>
      <c r="Q81" s="11" t="s">
        <v>48</v>
      </c>
      <c r="R81" s="11" t="s">
        <v>233</v>
      </c>
      <c r="S81" s="20">
        <f t="shared" si="27"/>
        <v>1737</v>
      </c>
      <c r="T81" s="20">
        <v>29</v>
      </c>
      <c r="U81" s="20">
        <f t="shared" si="20"/>
        <v>59.896551724137929</v>
      </c>
      <c r="W81" s="12" t="s">
        <v>231</v>
      </c>
      <c r="X81" s="13" t="s">
        <v>232</v>
      </c>
      <c r="Y81" s="7">
        <v>80</v>
      </c>
      <c r="Z81" s="8">
        <v>80</v>
      </c>
      <c r="AA81" s="13" t="s">
        <v>48</v>
      </c>
      <c r="AB81" s="8">
        <v>96</v>
      </c>
      <c r="AC81" s="14" t="s">
        <v>51</v>
      </c>
      <c r="AD81" s="8">
        <v>85</v>
      </c>
      <c r="AE81" s="5"/>
      <c r="AF81" s="7">
        <v>80</v>
      </c>
      <c r="AG81" s="8">
        <v>70</v>
      </c>
      <c r="AH81" s="8">
        <v>88</v>
      </c>
      <c r="AI81" s="14" t="s">
        <v>49</v>
      </c>
      <c r="AJ81" s="8">
        <v>82</v>
      </c>
      <c r="AK81" s="8">
        <v>89</v>
      </c>
      <c r="AL81" s="8">
        <v>88</v>
      </c>
      <c r="AM81" s="8">
        <v>91</v>
      </c>
      <c r="AN81" s="20">
        <f t="shared" si="26"/>
        <v>2611.5</v>
      </c>
      <c r="AO81" s="20">
        <v>31</v>
      </c>
      <c r="AP81" s="20">
        <f t="shared" si="21"/>
        <v>84.241935483870961</v>
      </c>
      <c r="AQ81" s="20">
        <f t="shared" si="22"/>
        <v>4348.5</v>
      </c>
      <c r="AR81" s="20">
        <f t="shared" si="23"/>
        <v>60</v>
      </c>
      <c r="AS81" s="20">
        <f t="shared" si="24"/>
        <v>72.474999999999994</v>
      </c>
      <c r="AT81" s="20">
        <v>0</v>
      </c>
      <c r="AU81" s="20">
        <f t="shared" si="25"/>
        <v>72.474999999999994</v>
      </c>
    </row>
    <row r="82" spans="1:47" x14ac:dyDescent="0.15">
      <c r="A82" s="4">
        <v>79</v>
      </c>
      <c r="B82" s="11" t="s">
        <v>234</v>
      </c>
      <c r="C82" s="15" t="s">
        <v>235</v>
      </c>
      <c r="D82" s="11" t="s">
        <v>48</v>
      </c>
      <c r="E82" s="11" t="s">
        <v>49</v>
      </c>
      <c r="F82" s="3">
        <v>78</v>
      </c>
      <c r="G82" s="3">
        <v>70</v>
      </c>
      <c r="H82" s="3">
        <v>84</v>
      </c>
      <c r="I82" s="11" t="s">
        <v>48</v>
      </c>
      <c r="J82" s="11" t="s">
        <v>173</v>
      </c>
      <c r="K82" s="11" t="s">
        <v>48</v>
      </c>
      <c r="L82" s="11" t="s">
        <v>48</v>
      </c>
      <c r="M82" s="3">
        <v>79</v>
      </c>
      <c r="N82" s="3">
        <v>79</v>
      </c>
      <c r="O82" s="11" t="s">
        <v>169</v>
      </c>
      <c r="P82" s="11" t="s">
        <v>49</v>
      </c>
      <c r="Q82" s="11" t="s">
        <v>48</v>
      </c>
      <c r="R82" s="3">
        <v>69</v>
      </c>
      <c r="S82" s="20">
        <f t="shared" si="27"/>
        <v>1830.5</v>
      </c>
      <c r="T82" s="20">
        <v>26</v>
      </c>
      <c r="U82" s="20">
        <f t="shared" si="20"/>
        <v>70.40384615384616</v>
      </c>
      <c r="W82" s="12" t="s">
        <v>234</v>
      </c>
      <c r="X82" s="16" t="s">
        <v>235</v>
      </c>
      <c r="Y82" s="5">
        <v>74</v>
      </c>
      <c r="Z82" s="5">
        <v>68</v>
      </c>
      <c r="AA82" s="12" t="s">
        <v>48</v>
      </c>
      <c r="AB82" s="5">
        <v>89</v>
      </c>
      <c r="AC82" s="12" t="s">
        <v>49</v>
      </c>
      <c r="AD82" s="5">
        <v>80</v>
      </c>
      <c r="AE82" s="12" t="s">
        <v>48</v>
      </c>
      <c r="AF82" s="5">
        <v>71</v>
      </c>
      <c r="AG82" s="5">
        <v>74</v>
      </c>
      <c r="AH82" s="5">
        <v>83</v>
      </c>
      <c r="AI82" s="12" t="s">
        <v>49</v>
      </c>
      <c r="AJ82" s="5">
        <v>85</v>
      </c>
      <c r="AK82" s="5">
        <v>77</v>
      </c>
      <c r="AL82" s="5">
        <v>70</v>
      </c>
      <c r="AM82" s="5">
        <v>22</v>
      </c>
      <c r="AN82" s="20">
        <f t="shared" si="26"/>
        <v>2288.5</v>
      </c>
      <c r="AO82" s="20">
        <v>31</v>
      </c>
      <c r="AP82" s="20">
        <f t="shared" si="21"/>
        <v>73.822580645161295</v>
      </c>
      <c r="AQ82" s="20">
        <f t="shared" si="22"/>
        <v>4119</v>
      </c>
      <c r="AR82" s="20">
        <f t="shared" si="23"/>
        <v>57</v>
      </c>
      <c r="AS82" s="20">
        <f t="shared" si="24"/>
        <v>72.263157894736835</v>
      </c>
      <c r="AT82" s="20">
        <v>0</v>
      </c>
      <c r="AU82" s="20">
        <f t="shared" si="25"/>
        <v>72.263157894736835</v>
      </c>
    </row>
    <row r="83" spans="1:47" x14ac:dyDescent="0.15">
      <c r="A83" s="4">
        <v>80</v>
      </c>
      <c r="B83" s="11" t="s">
        <v>229</v>
      </c>
      <c r="C83" s="15" t="s">
        <v>230</v>
      </c>
      <c r="D83" s="11" t="s">
        <v>48</v>
      </c>
      <c r="E83" s="11" t="s">
        <v>49</v>
      </c>
      <c r="F83" s="3">
        <v>78</v>
      </c>
      <c r="G83" s="11" t="s">
        <v>125</v>
      </c>
      <c r="H83" s="3">
        <v>79</v>
      </c>
      <c r="I83" s="11" t="s">
        <v>48</v>
      </c>
      <c r="J83" s="11" t="s">
        <v>194</v>
      </c>
      <c r="K83" s="11" t="s">
        <v>48</v>
      </c>
      <c r="L83" s="11" t="s">
        <v>48</v>
      </c>
      <c r="M83" s="3">
        <v>71</v>
      </c>
      <c r="N83" s="3">
        <v>89</v>
      </c>
      <c r="O83" s="3">
        <v>71</v>
      </c>
      <c r="P83" s="11" t="s">
        <v>49</v>
      </c>
      <c r="Q83" s="11" t="s">
        <v>48</v>
      </c>
      <c r="R83" s="11" t="s">
        <v>186</v>
      </c>
      <c r="S83" s="20">
        <f t="shared" si="27"/>
        <v>1704</v>
      </c>
      <c r="T83" s="20">
        <v>26</v>
      </c>
      <c r="U83" s="20">
        <f t="shared" si="20"/>
        <v>65.538461538461533</v>
      </c>
      <c r="W83" s="12" t="s">
        <v>229</v>
      </c>
      <c r="X83" s="12" t="s">
        <v>230</v>
      </c>
      <c r="Y83" s="5">
        <v>86</v>
      </c>
      <c r="Z83" s="5">
        <v>61</v>
      </c>
      <c r="AA83" s="5">
        <v>61</v>
      </c>
      <c r="AB83" s="5">
        <v>92</v>
      </c>
      <c r="AC83" s="12" t="s">
        <v>49</v>
      </c>
      <c r="AD83" s="5">
        <v>84</v>
      </c>
      <c r="AE83" s="12" t="s">
        <v>48</v>
      </c>
      <c r="AF83" s="5">
        <v>83</v>
      </c>
      <c r="AG83" s="5">
        <v>69</v>
      </c>
      <c r="AH83" s="5">
        <v>77</v>
      </c>
      <c r="AI83" s="12" t="s">
        <v>49</v>
      </c>
      <c r="AJ83" s="5">
        <v>70</v>
      </c>
      <c r="AK83" s="5">
        <v>80</v>
      </c>
      <c r="AL83" s="5">
        <v>81</v>
      </c>
      <c r="AM83" s="5">
        <v>71</v>
      </c>
      <c r="AN83" s="20">
        <f>Y83*1+Z83*4+AA83*4+AB83*2.5+AC83*1+AD83*4.5+AF83*3+AG83*2+AH83*2+AI83*2+AJ83*2+AK83*2+AL83*3+AM83*2</f>
        <v>2663</v>
      </c>
      <c r="AO83" s="20">
        <v>35</v>
      </c>
      <c r="AP83" s="20">
        <f t="shared" si="21"/>
        <v>76.085714285714289</v>
      </c>
      <c r="AQ83" s="20">
        <f t="shared" si="22"/>
        <v>4367</v>
      </c>
      <c r="AR83" s="20">
        <f t="shared" si="23"/>
        <v>61</v>
      </c>
      <c r="AS83" s="20">
        <f t="shared" si="24"/>
        <v>71.590163934426229</v>
      </c>
      <c r="AT83" s="20">
        <v>0.5</v>
      </c>
      <c r="AU83" s="20">
        <f t="shared" si="25"/>
        <v>72.090163934426229</v>
      </c>
    </row>
    <row r="84" spans="1:47" x14ac:dyDescent="0.15">
      <c r="A84" s="4">
        <v>81</v>
      </c>
      <c r="B84" s="11" t="s">
        <v>236</v>
      </c>
      <c r="C84" s="15" t="s">
        <v>237</v>
      </c>
      <c r="D84" s="11" t="s">
        <v>48</v>
      </c>
      <c r="E84" s="11" t="s">
        <v>51</v>
      </c>
      <c r="F84" s="3">
        <v>78</v>
      </c>
      <c r="G84" s="3">
        <v>72</v>
      </c>
      <c r="H84" s="3">
        <v>77</v>
      </c>
      <c r="I84" s="11" t="s">
        <v>48</v>
      </c>
      <c r="J84" s="3">
        <v>61</v>
      </c>
      <c r="K84" s="11" t="s">
        <v>48</v>
      </c>
      <c r="L84" s="11" t="s">
        <v>48</v>
      </c>
      <c r="M84" s="3">
        <v>61</v>
      </c>
      <c r="N84" s="11" t="s">
        <v>48</v>
      </c>
      <c r="O84" s="11" t="s">
        <v>100</v>
      </c>
      <c r="P84" s="11" t="s">
        <v>49</v>
      </c>
      <c r="Q84" s="11" t="s">
        <v>48</v>
      </c>
      <c r="R84" s="11" t="s">
        <v>233</v>
      </c>
      <c r="S84" s="20">
        <f>E84*1+F84*3+G84*4+H84*3+J84*4.5+M84*2+O84*2+P84*1+R84*3</f>
        <v>1563.5</v>
      </c>
      <c r="T84" s="20">
        <v>23.5</v>
      </c>
      <c r="U84" s="20">
        <f t="shared" si="20"/>
        <v>66.531914893617028</v>
      </c>
      <c r="W84" s="12" t="s">
        <v>236</v>
      </c>
      <c r="X84" s="13" t="s">
        <v>237</v>
      </c>
      <c r="Y84" s="7">
        <v>79</v>
      </c>
      <c r="Z84" s="8">
        <v>66</v>
      </c>
      <c r="AA84" s="13" t="s">
        <v>48</v>
      </c>
      <c r="AB84" s="8">
        <v>95</v>
      </c>
      <c r="AC84" s="14" t="s">
        <v>49</v>
      </c>
      <c r="AD84" s="8">
        <v>85</v>
      </c>
      <c r="AE84" s="5"/>
      <c r="AF84" s="7">
        <v>79</v>
      </c>
      <c r="AG84" s="8">
        <v>75</v>
      </c>
      <c r="AH84" s="8">
        <v>76</v>
      </c>
      <c r="AI84" s="14" t="s">
        <v>49</v>
      </c>
      <c r="AJ84" s="8">
        <v>69</v>
      </c>
      <c r="AK84" s="8">
        <v>69</v>
      </c>
      <c r="AL84" s="8">
        <v>62</v>
      </c>
      <c r="AM84" s="8">
        <v>73</v>
      </c>
      <c r="AN84" s="20">
        <f>Y84*1+Z84*4+AB84*2.5+AC84*1+AD84*4.5+AF84*3+AG84*2+AH84*2+AI84*2+AJ84*2+AK84*2+AL84*3+AM84*2</f>
        <v>2365</v>
      </c>
      <c r="AO84" s="20">
        <v>31</v>
      </c>
      <c r="AP84" s="20">
        <f t="shared" si="21"/>
        <v>76.290322580645167</v>
      </c>
      <c r="AQ84" s="20">
        <f t="shared" si="22"/>
        <v>3928.5</v>
      </c>
      <c r="AR84" s="20">
        <f t="shared" si="23"/>
        <v>54.5</v>
      </c>
      <c r="AS84" s="20">
        <f t="shared" si="24"/>
        <v>72.082568807339456</v>
      </c>
      <c r="AT84" s="20">
        <v>0</v>
      </c>
      <c r="AU84" s="20">
        <f t="shared" si="25"/>
        <v>72.082568807339456</v>
      </c>
    </row>
    <row r="85" spans="1:47" x14ac:dyDescent="0.15">
      <c r="A85" s="4">
        <v>82</v>
      </c>
      <c r="B85" s="11" t="s">
        <v>238</v>
      </c>
      <c r="C85" s="15" t="s">
        <v>239</v>
      </c>
      <c r="D85" s="11" t="s">
        <v>48</v>
      </c>
      <c r="E85" s="11" t="s">
        <v>49</v>
      </c>
      <c r="F85" s="3">
        <v>74</v>
      </c>
      <c r="G85" s="11" t="s">
        <v>173</v>
      </c>
      <c r="H85" s="3">
        <v>71</v>
      </c>
      <c r="I85" s="11" t="s">
        <v>48</v>
      </c>
      <c r="J85" s="11" t="s">
        <v>194</v>
      </c>
      <c r="K85" s="3"/>
      <c r="L85" s="11" t="s">
        <v>48</v>
      </c>
      <c r="M85" s="11" t="s">
        <v>169</v>
      </c>
      <c r="N85" s="3">
        <v>88</v>
      </c>
      <c r="O85" s="3">
        <v>76</v>
      </c>
      <c r="P85" s="11" t="s">
        <v>50</v>
      </c>
      <c r="Q85" s="11" t="s">
        <v>48</v>
      </c>
      <c r="R85" s="11" t="s">
        <v>100</v>
      </c>
      <c r="S85" s="20">
        <f t="shared" ref="S85:S91" si="28">E85*1+F85*3+G85*4+H85*3+J85*4.5+M85*2+N85*2.5+O85*2+P85*1+R85*3</f>
        <v>1660.5</v>
      </c>
      <c r="T85" s="20">
        <v>26</v>
      </c>
      <c r="U85" s="20">
        <f t="shared" si="20"/>
        <v>63.865384615384613</v>
      </c>
      <c r="W85" s="12" t="s">
        <v>238</v>
      </c>
      <c r="X85" s="16" t="s">
        <v>239</v>
      </c>
      <c r="Y85" s="5">
        <v>83</v>
      </c>
      <c r="Z85" s="5">
        <v>82</v>
      </c>
      <c r="AA85" s="12" t="s">
        <v>48</v>
      </c>
      <c r="AB85" s="5">
        <v>83</v>
      </c>
      <c r="AC85" s="12" t="s">
        <v>49</v>
      </c>
      <c r="AD85" s="5">
        <v>82</v>
      </c>
      <c r="AE85" s="12" t="s">
        <v>48</v>
      </c>
      <c r="AF85" s="5">
        <v>84</v>
      </c>
      <c r="AG85" s="12" t="s">
        <v>48</v>
      </c>
      <c r="AH85" s="5">
        <v>74</v>
      </c>
      <c r="AI85" s="12" t="s">
        <v>49</v>
      </c>
      <c r="AJ85" s="5">
        <v>78</v>
      </c>
      <c r="AK85" s="5">
        <v>92</v>
      </c>
      <c r="AL85" s="5">
        <v>66</v>
      </c>
      <c r="AM85" s="5">
        <v>54</v>
      </c>
      <c r="AN85" s="20">
        <f>Y85*1+Z85*4+AB85*2.5+AC85*1+AD85*4.5+AF85*3+AH85*2+AI85*2+AJ85*2+AK85*2+AL85*3+AM85*2</f>
        <v>2288.5</v>
      </c>
      <c r="AO85" s="20">
        <v>29</v>
      </c>
      <c r="AP85" s="20">
        <f t="shared" si="21"/>
        <v>78.91379310344827</v>
      </c>
      <c r="AQ85" s="20">
        <f t="shared" si="22"/>
        <v>3949</v>
      </c>
      <c r="AR85" s="20">
        <f t="shared" si="23"/>
        <v>55</v>
      </c>
      <c r="AS85" s="20">
        <f t="shared" si="24"/>
        <v>71.8</v>
      </c>
      <c r="AT85" s="20">
        <v>0</v>
      </c>
      <c r="AU85" s="20">
        <f t="shared" si="25"/>
        <v>71.8</v>
      </c>
    </row>
    <row r="86" spans="1:47" x14ac:dyDescent="0.15">
      <c r="A86" s="4">
        <v>83</v>
      </c>
      <c r="B86" s="11" t="s">
        <v>240</v>
      </c>
      <c r="C86" s="15" t="s">
        <v>241</v>
      </c>
      <c r="D86" s="11" t="s">
        <v>48</v>
      </c>
      <c r="E86" s="11" t="s">
        <v>49</v>
      </c>
      <c r="F86" s="3">
        <v>79</v>
      </c>
      <c r="G86" s="3">
        <v>62</v>
      </c>
      <c r="H86" s="3">
        <v>81</v>
      </c>
      <c r="I86" s="11" t="s">
        <v>48</v>
      </c>
      <c r="J86" s="3">
        <v>68</v>
      </c>
      <c r="K86" s="11" t="s">
        <v>48</v>
      </c>
      <c r="L86" s="11" t="s">
        <v>48</v>
      </c>
      <c r="M86" s="11" t="s">
        <v>163</v>
      </c>
      <c r="N86" s="3">
        <v>89</v>
      </c>
      <c r="O86" s="11" t="s">
        <v>139</v>
      </c>
      <c r="P86" s="11" t="s">
        <v>51</v>
      </c>
      <c r="Q86" s="11" t="s">
        <v>48</v>
      </c>
      <c r="R86" s="11" t="s">
        <v>139</v>
      </c>
      <c r="S86" s="20">
        <f t="shared" si="28"/>
        <v>1765.5</v>
      </c>
      <c r="T86" s="20">
        <v>26</v>
      </c>
      <c r="U86" s="20">
        <f t="shared" si="20"/>
        <v>67.90384615384616</v>
      </c>
      <c r="W86" s="12" t="s">
        <v>240</v>
      </c>
      <c r="X86" s="12" t="s">
        <v>241</v>
      </c>
      <c r="Y86" s="5">
        <v>81</v>
      </c>
      <c r="Z86" s="5">
        <v>63</v>
      </c>
      <c r="AA86" s="12" t="s">
        <v>48</v>
      </c>
      <c r="AB86" s="5">
        <v>89</v>
      </c>
      <c r="AC86" s="12" t="s">
        <v>51</v>
      </c>
      <c r="AD86" s="5">
        <v>77</v>
      </c>
      <c r="AE86" s="12" t="s">
        <v>48</v>
      </c>
      <c r="AF86" s="5">
        <v>79</v>
      </c>
      <c r="AG86" s="5">
        <v>80</v>
      </c>
      <c r="AH86" s="5">
        <v>84</v>
      </c>
      <c r="AI86" s="12" t="s">
        <v>49</v>
      </c>
      <c r="AJ86" s="5">
        <v>62</v>
      </c>
      <c r="AK86" s="5">
        <v>61</v>
      </c>
      <c r="AL86" s="5">
        <v>78</v>
      </c>
      <c r="AM86" s="5">
        <v>66</v>
      </c>
      <c r="AN86" s="20">
        <f>Y86*1+Z86*4+AB86*2.5+AC86*1+AD86*4.5+AF86*3+AG86*2+AH86*2+AI86*2+AJ86*2+AK86*2+AL86*3+AM86*2</f>
        <v>2324</v>
      </c>
      <c r="AO86" s="20">
        <v>31</v>
      </c>
      <c r="AP86" s="20">
        <f t="shared" si="21"/>
        <v>74.967741935483872</v>
      </c>
      <c r="AQ86" s="20">
        <f t="shared" si="22"/>
        <v>4089.5</v>
      </c>
      <c r="AR86" s="20">
        <f t="shared" si="23"/>
        <v>57</v>
      </c>
      <c r="AS86" s="20">
        <f t="shared" si="24"/>
        <v>71.745614035087726</v>
      </c>
      <c r="AT86" s="20">
        <v>0</v>
      </c>
      <c r="AU86" s="20">
        <f t="shared" si="25"/>
        <v>71.745614035087726</v>
      </c>
    </row>
    <row r="87" spans="1:47" x14ac:dyDescent="0.15">
      <c r="A87" s="4">
        <v>84</v>
      </c>
      <c r="B87" s="11" t="s">
        <v>242</v>
      </c>
      <c r="C87" s="11" t="s">
        <v>243</v>
      </c>
      <c r="D87" s="11" t="s">
        <v>48</v>
      </c>
      <c r="E87" s="11" t="s">
        <v>51</v>
      </c>
      <c r="F87" s="3">
        <v>84</v>
      </c>
      <c r="G87" s="3">
        <v>76</v>
      </c>
      <c r="H87" s="3">
        <v>77</v>
      </c>
      <c r="I87" s="11" t="s">
        <v>48</v>
      </c>
      <c r="J87" s="3">
        <v>62</v>
      </c>
      <c r="K87" s="11" t="s">
        <v>48</v>
      </c>
      <c r="L87" s="11" t="s">
        <v>48</v>
      </c>
      <c r="M87" s="3">
        <v>84</v>
      </c>
      <c r="N87" s="3">
        <v>81</v>
      </c>
      <c r="O87" s="3">
        <v>84</v>
      </c>
      <c r="P87" s="11" t="s">
        <v>51</v>
      </c>
      <c r="Q87" s="11" t="s">
        <v>48</v>
      </c>
      <c r="R87" s="3">
        <v>86</v>
      </c>
      <c r="S87" s="20">
        <f t="shared" si="28"/>
        <v>2012.5</v>
      </c>
      <c r="T87" s="20">
        <v>26</v>
      </c>
      <c r="U87" s="20">
        <f t="shared" si="20"/>
        <v>77.40384615384616</v>
      </c>
      <c r="W87" s="12" t="s">
        <v>242</v>
      </c>
      <c r="X87" s="16" t="s">
        <v>243</v>
      </c>
      <c r="Y87" s="5">
        <v>70</v>
      </c>
      <c r="Z87" s="5">
        <v>40</v>
      </c>
      <c r="AA87" s="12" t="s">
        <v>48</v>
      </c>
      <c r="AB87" s="5">
        <v>63</v>
      </c>
      <c r="AC87" s="12" t="s">
        <v>49</v>
      </c>
      <c r="AD87" s="5">
        <v>67</v>
      </c>
      <c r="AE87" s="12" t="s">
        <v>48</v>
      </c>
      <c r="AF87" s="5">
        <v>78</v>
      </c>
      <c r="AG87" s="5">
        <v>72</v>
      </c>
      <c r="AH87" s="5">
        <v>69</v>
      </c>
      <c r="AI87" s="12" t="s">
        <v>49</v>
      </c>
      <c r="AJ87" s="5">
        <v>67</v>
      </c>
      <c r="AK87" s="5">
        <v>82</v>
      </c>
      <c r="AL87" s="5">
        <v>80</v>
      </c>
      <c r="AM87" s="5">
        <v>36</v>
      </c>
      <c r="AN87" s="20">
        <f>Y87*1+Z87*4+AB87*2.5+AC87*1+AD87*4.5+AF87*3+AG87*2+AH87*2+AI87*2+AJ87*2+AK87*2+AL87*3+AM87*2</f>
        <v>2070</v>
      </c>
      <c r="AO87" s="20">
        <v>31</v>
      </c>
      <c r="AP87" s="20">
        <f t="shared" si="21"/>
        <v>66.774193548387103</v>
      </c>
      <c r="AQ87" s="20">
        <f t="shared" si="22"/>
        <v>4082.5</v>
      </c>
      <c r="AR87" s="20">
        <f t="shared" si="23"/>
        <v>57</v>
      </c>
      <c r="AS87" s="20">
        <f t="shared" si="24"/>
        <v>71.622807017543863</v>
      </c>
      <c r="AT87" s="20">
        <v>0</v>
      </c>
      <c r="AU87" s="20">
        <f t="shared" si="25"/>
        <v>71.622807017543863</v>
      </c>
    </row>
    <row r="88" spans="1:47" x14ac:dyDescent="0.15">
      <c r="A88" s="4">
        <v>85</v>
      </c>
      <c r="B88" s="11" t="s">
        <v>244</v>
      </c>
      <c r="C88" s="15" t="s">
        <v>245</v>
      </c>
      <c r="D88" s="11" t="s">
        <v>48</v>
      </c>
      <c r="E88" s="11" t="s">
        <v>49</v>
      </c>
      <c r="F88" s="3">
        <v>68</v>
      </c>
      <c r="G88" s="3">
        <v>70</v>
      </c>
      <c r="H88" s="3">
        <v>85</v>
      </c>
      <c r="I88" s="11" t="s">
        <v>48</v>
      </c>
      <c r="J88" s="11" t="s">
        <v>246</v>
      </c>
      <c r="K88" s="11" t="s">
        <v>48</v>
      </c>
      <c r="L88" s="11" t="s">
        <v>48</v>
      </c>
      <c r="M88" s="3">
        <v>75</v>
      </c>
      <c r="N88" s="3">
        <v>84</v>
      </c>
      <c r="O88" s="3">
        <v>64</v>
      </c>
      <c r="P88" s="11" t="s">
        <v>51</v>
      </c>
      <c r="Q88" s="11" t="s">
        <v>48</v>
      </c>
      <c r="R88" s="11" t="s">
        <v>201</v>
      </c>
      <c r="S88" s="20">
        <f t="shared" si="28"/>
        <v>1708</v>
      </c>
      <c r="T88" s="20">
        <v>26</v>
      </c>
      <c r="U88" s="20">
        <f t="shared" si="20"/>
        <v>65.692307692307693</v>
      </c>
      <c r="W88" s="12" t="s">
        <v>244</v>
      </c>
      <c r="X88" s="12" t="s">
        <v>245</v>
      </c>
      <c r="Y88" s="5">
        <v>68</v>
      </c>
      <c r="Z88" s="5">
        <v>77</v>
      </c>
      <c r="AA88" s="12" t="s">
        <v>48</v>
      </c>
      <c r="AB88" s="5">
        <v>82</v>
      </c>
      <c r="AC88" s="12" t="s">
        <v>51</v>
      </c>
      <c r="AD88" s="5">
        <v>72</v>
      </c>
      <c r="AE88" s="12" t="s">
        <v>48</v>
      </c>
      <c r="AF88" s="5">
        <v>78</v>
      </c>
      <c r="AG88" s="5">
        <v>77</v>
      </c>
      <c r="AH88" s="5">
        <v>81</v>
      </c>
      <c r="AI88" s="12" t="s">
        <v>51</v>
      </c>
      <c r="AJ88" s="5">
        <v>70</v>
      </c>
      <c r="AK88" s="5">
        <v>80</v>
      </c>
      <c r="AL88" s="5">
        <v>83</v>
      </c>
      <c r="AM88" s="5">
        <v>69</v>
      </c>
      <c r="AN88" s="20">
        <f>Y88*1+Z88*4+AB88*2.5+AC88*1+AD88*4.5+AF88*3+AG88*2+AH88*2+AI88*2+AJ88*2+AK88*2+AL88*3+AM88*2</f>
        <v>2367</v>
      </c>
      <c r="AO88" s="20">
        <v>31</v>
      </c>
      <c r="AP88" s="20">
        <f t="shared" si="21"/>
        <v>76.354838709677423</v>
      </c>
      <c r="AQ88" s="20">
        <f t="shared" si="22"/>
        <v>4075</v>
      </c>
      <c r="AR88" s="20">
        <f t="shared" si="23"/>
        <v>57</v>
      </c>
      <c r="AS88" s="20">
        <f t="shared" si="24"/>
        <v>71.491228070175438</v>
      </c>
      <c r="AT88" s="20">
        <v>0</v>
      </c>
      <c r="AU88" s="20">
        <f t="shared" si="25"/>
        <v>71.491228070175438</v>
      </c>
    </row>
    <row r="89" spans="1:47" x14ac:dyDescent="0.15">
      <c r="A89" s="4">
        <v>86</v>
      </c>
      <c r="B89" s="11" t="s">
        <v>247</v>
      </c>
      <c r="C89" s="15" t="s">
        <v>248</v>
      </c>
      <c r="D89" s="11" t="s">
        <v>48</v>
      </c>
      <c r="E89" s="11" t="s">
        <v>49</v>
      </c>
      <c r="F89" s="3">
        <v>80</v>
      </c>
      <c r="G89" s="3">
        <v>62</v>
      </c>
      <c r="H89" s="3">
        <v>72</v>
      </c>
      <c r="I89" s="11" t="s">
        <v>48</v>
      </c>
      <c r="J89" s="3">
        <v>71</v>
      </c>
      <c r="K89" s="11" t="s">
        <v>48</v>
      </c>
      <c r="L89" s="11" t="s">
        <v>48</v>
      </c>
      <c r="M89" s="3">
        <v>70</v>
      </c>
      <c r="N89" s="3">
        <v>85</v>
      </c>
      <c r="O89" s="11" t="s">
        <v>185</v>
      </c>
      <c r="P89" s="11" t="s">
        <v>51</v>
      </c>
      <c r="Q89" s="11" t="s">
        <v>48</v>
      </c>
      <c r="R89" s="11" t="s">
        <v>185</v>
      </c>
      <c r="S89" s="20">
        <f t="shared" si="28"/>
        <v>1766</v>
      </c>
      <c r="T89" s="20">
        <v>26</v>
      </c>
      <c r="U89" s="20">
        <f t="shared" si="20"/>
        <v>67.92307692307692</v>
      </c>
      <c r="W89" s="12" t="s">
        <v>247</v>
      </c>
      <c r="X89" s="16" t="s">
        <v>248</v>
      </c>
      <c r="Y89" s="5">
        <v>77</v>
      </c>
      <c r="Z89" s="5">
        <v>66</v>
      </c>
      <c r="AA89" s="12" t="s">
        <v>48</v>
      </c>
      <c r="AB89" s="5">
        <v>90</v>
      </c>
      <c r="AC89" s="12" t="s">
        <v>51</v>
      </c>
      <c r="AD89" s="5">
        <v>78</v>
      </c>
      <c r="AE89" s="12" t="s">
        <v>48</v>
      </c>
      <c r="AF89" s="5">
        <v>74</v>
      </c>
      <c r="AG89" s="5">
        <v>79</v>
      </c>
      <c r="AH89" s="5">
        <v>83</v>
      </c>
      <c r="AI89" s="12" t="s">
        <v>49</v>
      </c>
      <c r="AJ89" s="5">
        <v>67</v>
      </c>
      <c r="AK89" s="5">
        <v>74</v>
      </c>
      <c r="AL89" s="5">
        <v>76</v>
      </c>
      <c r="AM89" s="5">
        <v>42</v>
      </c>
      <c r="AN89" s="20">
        <f>Y89*1+Z89*4+AB89*2.5+AC89*1+AD89*4.5+AF89*3+AG89*2+AH89*2+AI89*2+AJ89*2+AK89*2+AL89*3+AM89*2</f>
        <v>2302</v>
      </c>
      <c r="AO89" s="20">
        <v>31</v>
      </c>
      <c r="AP89" s="20">
        <f t="shared" si="21"/>
        <v>74.258064516129039</v>
      </c>
      <c r="AQ89" s="20">
        <f t="shared" si="22"/>
        <v>4068</v>
      </c>
      <c r="AR89" s="20">
        <f t="shared" si="23"/>
        <v>57</v>
      </c>
      <c r="AS89" s="20">
        <f t="shared" si="24"/>
        <v>71.368421052631575</v>
      </c>
      <c r="AT89" s="20">
        <v>0</v>
      </c>
      <c r="AU89" s="20">
        <f t="shared" si="25"/>
        <v>71.368421052631575</v>
      </c>
    </row>
    <row r="90" spans="1:47" x14ac:dyDescent="0.15">
      <c r="A90" s="4">
        <v>87</v>
      </c>
      <c r="B90" s="11" t="s">
        <v>249</v>
      </c>
      <c r="C90" s="15" t="s">
        <v>250</v>
      </c>
      <c r="D90" s="11" t="s">
        <v>48</v>
      </c>
      <c r="E90" s="11" t="s">
        <v>49</v>
      </c>
      <c r="F90" s="3">
        <v>80</v>
      </c>
      <c r="G90" s="3">
        <v>74</v>
      </c>
      <c r="H90" s="11" t="s">
        <v>210</v>
      </c>
      <c r="I90" s="11" t="s">
        <v>48</v>
      </c>
      <c r="J90" s="3">
        <v>63</v>
      </c>
      <c r="K90" s="11" t="s">
        <v>48</v>
      </c>
      <c r="L90" s="11" t="s">
        <v>48</v>
      </c>
      <c r="M90" s="11" t="s">
        <v>251</v>
      </c>
      <c r="N90" s="3">
        <v>87</v>
      </c>
      <c r="O90" s="3">
        <v>69</v>
      </c>
      <c r="P90" s="11" t="s">
        <v>51</v>
      </c>
      <c r="Q90" s="11" t="s">
        <v>48</v>
      </c>
      <c r="R90" s="11" t="s">
        <v>164</v>
      </c>
      <c r="S90" s="20">
        <f t="shared" si="28"/>
        <v>1701</v>
      </c>
      <c r="T90" s="20">
        <v>26</v>
      </c>
      <c r="U90" s="20">
        <f t="shared" si="20"/>
        <v>65.42307692307692</v>
      </c>
      <c r="W90" s="12" t="s">
        <v>249</v>
      </c>
      <c r="X90" s="17" t="s">
        <v>250</v>
      </c>
      <c r="Y90" s="7">
        <v>82</v>
      </c>
      <c r="Z90" s="8">
        <v>79</v>
      </c>
      <c r="AA90" s="13" t="s">
        <v>48</v>
      </c>
      <c r="AB90" s="8">
        <v>92</v>
      </c>
      <c r="AC90" s="14" t="s">
        <v>49</v>
      </c>
      <c r="AD90" s="8">
        <v>76</v>
      </c>
      <c r="AE90" s="5"/>
      <c r="AF90" s="7">
        <v>82</v>
      </c>
      <c r="AG90" s="14" t="s">
        <v>48</v>
      </c>
      <c r="AH90" s="8">
        <v>72</v>
      </c>
      <c r="AI90" s="14" t="s">
        <v>51</v>
      </c>
      <c r="AJ90" s="8">
        <v>65</v>
      </c>
      <c r="AK90" s="8">
        <v>78</v>
      </c>
      <c r="AL90" s="8">
        <v>78</v>
      </c>
      <c r="AM90" s="8">
        <v>46</v>
      </c>
      <c r="AN90" s="20">
        <f>Y90*1+Z90*4+AB90*2.5+AC90*1+AD90*4.5+AF90*3+AH90*2+AI90*2+AJ90*2+AK90*2+AL90*3+AM90*2</f>
        <v>2207</v>
      </c>
      <c r="AO90" s="20">
        <v>29</v>
      </c>
      <c r="AP90" s="20">
        <f t="shared" si="21"/>
        <v>76.103448275862064</v>
      </c>
      <c r="AQ90" s="20">
        <f t="shared" si="22"/>
        <v>3908</v>
      </c>
      <c r="AR90" s="20">
        <f t="shared" si="23"/>
        <v>55</v>
      </c>
      <c r="AS90" s="20">
        <f t="shared" si="24"/>
        <v>71.054545454545448</v>
      </c>
      <c r="AT90" s="20">
        <v>0</v>
      </c>
      <c r="AU90" s="20">
        <f t="shared" si="25"/>
        <v>71.054545454545448</v>
      </c>
    </row>
    <row r="91" spans="1:47" x14ac:dyDescent="0.15">
      <c r="A91" s="4">
        <v>88</v>
      </c>
      <c r="B91" s="11" t="s">
        <v>252</v>
      </c>
      <c r="C91" s="15" t="s">
        <v>253</v>
      </c>
      <c r="D91" s="3"/>
      <c r="E91" s="11" t="s">
        <v>50</v>
      </c>
      <c r="F91" s="3">
        <v>77</v>
      </c>
      <c r="G91" s="3">
        <v>66</v>
      </c>
      <c r="H91" s="3">
        <v>78</v>
      </c>
      <c r="I91" s="11" t="s">
        <v>48</v>
      </c>
      <c r="J91" s="3">
        <v>60</v>
      </c>
      <c r="K91" s="3"/>
      <c r="L91" s="11" t="s">
        <v>48</v>
      </c>
      <c r="M91" s="3">
        <v>60</v>
      </c>
      <c r="N91" s="3">
        <v>72</v>
      </c>
      <c r="O91" s="11" t="s">
        <v>101</v>
      </c>
      <c r="P91" s="11" t="s">
        <v>51</v>
      </c>
      <c r="Q91" s="11" t="s">
        <v>48</v>
      </c>
      <c r="R91" s="11" t="s">
        <v>186</v>
      </c>
      <c r="S91" s="20">
        <f t="shared" si="28"/>
        <v>1727</v>
      </c>
      <c r="T91" s="20">
        <v>26</v>
      </c>
      <c r="U91" s="20">
        <f t="shared" si="20"/>
        <v>66.42307692307692</v>
      </c>
      <c r="W91" s="12" t="s">
        <v>252</v>
      </c>
      <c r="X91" s="16" t="s">
        <v>253</v>
      </c>
      <c r="Y91" s="5">
        <v>75</v>
      </c>
      <c r="Z91" s="5">
        <v>63</v>
      </c>
      <c r="AA91" s="12" t="s">
        <v>48</v>
      </c>
      <c r="AB91" s="5">
        <v>91</v>
      </c>
      <c r="AC91" s="12" t="s">
        <v>49</v>
      </c>
      <c r="AD91" s="5">
        <v>82</v>
      </c>
      <c r="AE91" s="12" t="s">
        <v>48</v>
      </c>
      <c r="AF91" s="5">
        <v>81</v>
      </c>
      <c r="AG91" s="5">
        <v>69</v>
      </c>
      <c r="AH91" s="8">
        <v>87</v>
      </c>
      <c r="AI91" s="14" t="s">
        <v>49</v>
      </c>
      <c r="AJ91" s="8">
        <v>58</v>
      </c>
      <c r="AK91" s="8">
        <v>78</v>
      </c>
      <c r="AL91" s="8">
        <v>71</v>
      </c>
      <c r="AM91" s="8">
        <v>50</v>
      </c>
      <c r="AN91" s="20">
        <f t="shared" ref="AN91:AN98" si="29">Y91*1+Z91*4+AB91*2.5+AC91*1+AD91*4.5+AF91*3+AG91*2+AH91*2+AI91*2+AJ91*2+AK91*2+AL91*3+AM91*2</f>
        <v>2318.5</v>
      </c>
      <c r="AO91" s="20">
        <v>31</v>
      </c>
      <c r="AP91" s="20">
        <f t="shared" si="21"/>
        <v>74.790322580645167</v>
      </c>
      <c r="AQ91" s="20">
        <f t="shared" si="22"/>
        <v>4045.5</v>
      </c>
      <c r="AR91" s="20">
        <f t="shared" si="23"/>
        <v>57</v>
      </c>
      <c r="AS91" s="20">
        <f t="shared" si="24"/>
        <v>70.973684210526315</v>
      </c>
      <c r="AT91" s="20">
        <v>0</v>
      </c>
      <c r="AU91" s="20">
        <f t="shared" si="25"/>
        <v>70.973684210526315</v>
      </c>
    </row>
    <row r="92" spans="1:47" x14ac:dyDescent="0.15">
      <c r="A92" s="4">
        <v>89</v>
      </c>
      <c r="B92" s="11" t="s">
        <v>254</v>
      </c>
      <c r="C92" s="15" t="s">
        <v>255</v>
      </c>
      <c r="D92" s="11" t="s">
        <v>48</v>
      </c>
      <c r="E92" s="11" t="s">
        <v>49</v>
      </c>
      <c r="F92" s="3">
        <v>74</v>
      </c>
      <c r="G92" s="3">
        <v>72</v>
      </c>
      <c r="H92" s="3">
        <v>77</v>
      </c>
      <c r="I92" s="11" t="s">
        <v>48</v>
      </c>
      <c r="J92" s="11" t="s">
        <v>233</v>
      </c>
      <c r="K92" s="11" t="s">
        <v>48</v>
      </c>
      <c r="L92" s="11" t="s">
        <v>48</v>
      </c>
      <c r="M92" s="11" t="s">
        <v>163</v>
      </c>
      <c r="N92" s="11" t="s">
        <v>48</v>
      </c>
      <c r="O92" s="11" t="s">
        <v>101</v>
      </c>
      <c r="P92" s="11" t="s">
        <v>51</v>
      </c>
      <c r="Q92" s="11" t="s">
        <v>48</v>
      </c>
      <c r="R92" s="3">
        <v>61</v>
      </c>
      <c r="S92" s="20">
        <f>E92*1+F92*3+G92*4+H92*3+J92*4.5+M92*2+O92*2+P92*1+R92*3</f>
        <v>1472</v>
      </c>
      <c r="T92" s="20">
        <v>23.5</v>
      </c>
      <c r="U92" s="20">
        <f t="shared" si="20"/>
        <v>62.638297872340424</v>
      </c>
      <c r="V92" s="10"/>
      <c r="W92" s="12" t="s">
        <v>254</v>
      </c>
      <c r="X92" s="13" t="s">
        <v>255</v>
      </c>
      <c r="Y92" s="7">
        <v>78</v>
      </c>
      <c r="Z92" s="8">
        <v>64</v>
      </c>
      <c r="AA92" s="13" t="s">
        <v>48</v>
      </c>
      <c r="AB92" s="8">
        <v>99</v>
      </c>
      <c r="AC92" s="14" t="s">
        <v>51</v>
      </c>
      <c r="AD92" s="8">
        <v>78</v>
      </c>
      <c r="AE92" s="5"/>
      <c r="AF92" s="7">
        <v>78</v>
      </c>
      <c r="AG92" s="8">
        <v>72</v>
      </c>
      <c r="AH92" s="8">
        <v>65</v>
      </c>
      <c r="AI92" s="14" t="s">
        <v>51</v>
      </c>
      <c r="AJ92" s="8">
        <v>78</v>
      </c>
      <c r="AK92" s="8">
        <v>88</v>
      </c>
      <c r="AL92" s="8">
        <v>87</v>
      </c>
      <c r="AM92" s="8">
        <v>66</v>
      </c>
      <c r="AN92" s="20">
        <f t="shared" si="29"/>
        <v>2390.5</v>
      </c>
      <c r="AO92" s="20">
        <v>31</v>
      </c>
      <c r="AP92" s="20">
        <f t="shared" si="21"/>
        <v>77.112903225806448</v>
      </c>
      <c r="AQ92" s="20">
        <f t="shared" si="22"/>
        <v>3862.5</v>
      </c>
      <c r="AR92" s="20">
        <f t="shared" si="23"/>
        <v>54.5</v>
      </c>
      <c r="AS92" s="20">
        <f t="shared" si="24"/>
        <v>70.871559633027516</v>
      </c>
      <c r="AT92" s="20">
        <v>0</v>
      </c>
      <c r="AU92" s="20">
        <f t="shared" si="25"/>
        <v>70.871559633027516</v>
      </c>
    </row>
    <row r="93" spans="1:47" x14ac:dyDescent="0.15">
      <c r="A93" s="4">
        <v>90</v>
      </c>
      <c r="B93" s="11" t="s">
        <v>256</v>
      </c>
      <c r="C93" s="15" t="s">
        <v>257</v>
      </c>
      <c r="D93" s="11" t="s">
        <v>48</v>
      </c>
      <c r="E93" s="11" t="s">
        <v>49</v>
      </c>
      <c r="F93" s="3">
        <v>77</v>
      </c>
      <c r="G93" s="3">
        <v>75</v>
      </c>
      <c r="H93" s="3">
        <v>88</v>
      </c>
      <c r="I93" s="11" t="s">
        <v>48</v>
      </c>
      <c r="J93" s="11" t="s">
        <v>186</v>
      </c>
      <c r="K93" s="11" t="s">
        <v>48</v>
      </c>
      <c r="L93" s="11" t="s">
        <v>48</v>
      </c>
      <c r="M93" s="11" t="s">
        <v>97</v>
      </c>
      <c r="N93" s="3">
        <v>61</v>
      </c>
      <c r="O93" s="11" t="s">
        <v>164</v>
      </c>
      <c r="P93" s="11" t="s">
        <v>49</v>
      </c>
      <c r="Q93" s="11" t="s">
        <v>48</v>
      </c>
      <c r="R93" s="11" t="s">
        <v>233</v>
      </c>
      <c r="S93" s="20">
        <f t="shared" ref="S93:S102" si="30">E93*1+F93*3+G93*4+H93*3+J93*4.5+M93*2+N93*2.5+O93*2+P93*1+R93*3</f>
        <v>1604.5</v>
      </c>
      <c r="T93" s="20">
        <v>26</v>
      </c>
      <c r="U93" s="20">
        <f t="shared" si="20"/>
        <v>61.71153846153846</v>
      </c>
      <c r="W93" s="12" t="s">
        <v>256</v>
      </c>
      <c r="X93" s="17" t="s">
        <v>257</v>
      </c>
      <c r="Y93" s="7">
        <v>80</v>
      </c>
      <c r="Z93" s="8">
        <v>71</v>
      </c>
      <c r="AA93" s="13" t="s">
        <v>48</v>
      </c>
      <c r="AB93" s="8">
        <v>88</v>
      </c>
      <c r="AC93" s="14" t="s">
        <v>49</v>
      </c>
      <c r="AD93" s="8">
        <v>77</v>
      </c>
      <c r="AE93" s="5"/>
      <c r="AF93" s="7">
        <v>80</v>
      </c>
      <c r="AG93" s="8">
        <v>77</v>
      </c>
      <c r="AH93" s="8">
        <v>76</v>
      </c>
      <c r="AI93" s="14" t="s">
        <v>49</v>
      </c>
      <c r="AJ93" s="8">
        <v>87</v>
      </c>
      <c r="AK93" s="8">
        <v>90</v>
      </c>
      <c r="AL93" s="8">
        <v>83</v>
      </c>
      <c r="AM93" s="8">
        <v>49</v>
      </c>
      <c r="AN93" s="20">
        <f t="shared" si="29"/>
        <v>2432.5</v>
      </c>
      <c r="AO93" s="20">
        <v>31</v>
      </c>
      <c r="AP93" s="20">
        <f t="shared" si="21"/>
        <v>78.467741935483872</v>
      </c>
      <c r="AQ93" s="20">
        <f t="shared" si="22"/>
        <v>4037</v>
      </c>
      <c r="AR93" s="20">
        <f t="shared" si="23"/>
        <v>57</v>
      </c>
      <c r="AS93" s="20">
        <f t="shared" si="24"/>
        <v>70.824561403508767</v>
      </c>
      <c r="AT93" s="20">
        <v>0</v>
      </c>
      <c r="AU93" s="20">
        <f t="shared" si="25"/>
        <v>70.824561403508767</v>
      </c>
    </row>
    <row r="94" spans="1:47" x14ac:dyDescent="0.15">
      <c r="A94" s="4">
        <v>91</v>
      </c>
      <c r="B94" s="11" t="s">
        <v>258</v>
      </c>
      <c r="C94" s="11" t="s">
        <v>259</v>
      </c>
      <c r="D94" s="11" t="s">
        <v>48</v>
      </c>
      <c r="E94" s="11" t="s">
        <v>49</v>
      </c>
      <c r="F94" s="3">
        <v>76</v>
      </c>
      <c r="G94" s="3">
        <v>64</v>
      </c>
      <c r="H94" s="3">
        <v>81</v>
      </c>
      <c r="I94" s="3"/>
      <c r="J94" s="3">
        <v>61</v>
      </c>
      <c r="K94" s="11" t="s">
        <v>48</v>
      </c>
      <c r="L94" s="11" t="s">
        <v>48</v>
      </c>
      <c r="M94" s="3">
        <v>63</v>
      </c>
      <c r="N94" s="3">
        <v>83</v>
      </c>
      <c r="O94" s="3">
        <v>60</v>
      </c>
      <c r="P94" s="11" t="s">
        <v>49</v>
      </c>
      <c r="Q94" s="11" t="s">
        <v>48</v>
      </c>
      <c r="R94" s="3">
        <v>65</v>
      </c>
      <c r="S94" s="20">
        <f t="shared" si="30"/>
        <v>1820</v>
      </c>
      <c r="T94" s="20">
        <v>26</v>
      </c>
      <c r="U94" s="20">
        <f t="shared" si="20"/>
        <v>70</v>
      </c>
      <c r="W94" s="12" t="s">
        <v>258</v>
      </c>
      <c r="X94" s="17" t="s">
        <v>259</v>
      </c>
      <c r="Y94" s="7">
        <v>83</v>
      </c>
      <c r="Z94" s="8">
        <v>60</v>
      </c>
      <c r="AA94" s="13" t="s">
        <v>48</v>
      </c>
      <c r="AB94" s="8">
        <v>85</v>
      </c>
      <c r="AC94" s="14" t="s">
        <v>49</v>
      </c>
      <c r="AD94" s="8">
        <v>81</v>
      </c>
      <c r="AE94" s="5"/>
      <c r="AF94" s="7">
        <v>83</v>
      </c>
      <c r="AG94" s="8">
        <v>51</v>
      </c>
      <c r="AH94" s="8">
        <v>76</v>
      </c>
      <c r="AI94" s="14" t="s">
        <v>49</v>
      </c>
      <c r="AJ94" s="8">
        <v>58</v>
      </c>
      <c r="AK94" s="8">
        <v>72</v>
      </c>
      <c r="AL94" s="8">
        <v>63</v>
      </c>
      <c r="AM94" s="8">
        <v>44</v>
      </c>
      <c r="AN94" s="20">
        <f t="shared" si="29"/>
        <v>2195</v>
      </c>
      <c r="AO94" s="20">
        <v>31</v>
      </c>
      <c r="AP94" s="20">
        <f t="shared" si="21"/>
        <v>70.806451612903231</v>
      </c>
      <c r="AQ94" s="20">
        <f t="shared" si="22"/>
        <v>4015</v>
      </c>
      <c r="AR94" s="20">
        <f t="shared" si="23"/>
        <v>57</v>
      </c>
      <c r="AS94" s="20">
        <f t="shared" si="24"/>
        <v>70.438596491228068</v>
      </c>
      <c r="AT94" s="20">
        <v>0</v>
      </c>
      <c r="AU94" s="20">
        <f t="shared" si="25"/>
        <v>70.438596491228068</v>
      </c>
    </row>
    <row r="95" spans="1:47" x14ac:dyDescent="0.15">
      <c r="A95" s="4">
        <v>92</v>
      </c>
      <c r="B95" s="11" t="s">
        <v>260</v>
      </c>
      <c r="C95" s="15" t="s">
        <v>261</v>
      </c>
      <c r="D95" s="11" t="s">
        <v>48</v>
      </c>
      <c r="E95" s="11" t="s">
        <v>49</v>
      </c>
      <c r="F95" s="3">
        <v>71</v>
      </c>
      <c r="G95" s="3">
        <v>63</v>
      </c>
      <c r="H95" s="3">
        <v>63</v>
      </c>
      <c r="I95" s="11" t="s">
        <v>48</v>
      </c>
      <c r="J95" s="3">
        <v>65</v>
      </c>
      <c r="K95" s="11" t="s">
        <v>48</v>
      </c>
      <c r="L95" s="11" t="s">
        <v>48</v>
      </c>
      <c r="M95" s="3">
        <v>61</v>
      </c>
      <c r="N95" s="3">
        <v>80</v>
      </c>
      <c r="O95" s="11" t="s">
        <v>152</v>
      </c>
      <c r="P95" s="11" t="s">
        <v>112</v>
      </c>
      <c r="Q95" s="11" t="s">
        <v>48</v>
      </c>
      <c r="R95" s="11" t="s">
        <v>201</v>
      </c>
      <c r="S95" s="20">
        <f t="shared" si="30"/>
        <v>1643.5</v>
      </c>
      <c r="T95" s="20">
        <v>26</v>
      </c>
      <c r="U95" s="20">
        <f t="shared" si="20"/>
        <v>63.21153846153846</v>
      </c>
      <c r="W95" s="12" t="s">
        <v>260</v>
      </c>
      <c r="X95" s="13" t="s">
        <v>261</v>
      </c>
      <c r="Y95" s="7">
        <v>93</v>
      </c>
      <c r="Z95" s="8">
        <v>62</v>
      </c>
      <c r="AA95" s="13" t="s">
        <v>48</v>
      </c>
      <c r="AB95" s="8">
        <v>90</v>
      </c>
      <c r="AC95" s="14" t="s">
        <v>51</v>
      </c>
      <c r="AD95" s="8">
        <v>78</v>
      </c>
      <c r="AE95" s="5"/>
      <c r="AF95" s="7">
        <v>93</v>
      </c>
      <c r="AG95" s="8">
        <v>77</v>
      </c>
      <c r="AH95" s="8">
        <v>79</v>
      </c>
      <c r="AI95" s="14" t="s">
        <v>51</v>
      </c>
      <c r="AJ95" s="8">
        <v>63</v>
      </c>
      <c r="AK95" s="8">
        <v>68</v>
      </c>
      <c r="AL95" s="8">
        <v>83</v>
      </c>
      <c r="AM95" s="8">
        <v>61</v>
      </c>
      <c r="AN95" s="20">
        <f t="shared" si="29"/>
        <v>2366</v>
      </c>
      <c r="AO95" s="20">
        <v>31</v>
      </c>
      <c r="AP95" s="20">
        <f t="shared" si="21"/>
        <v>76.322580645161295</v>
      </c>
      <c r="AQ95" s="20">
        <f t="shared" si="22"/>
        <v>4009.5</v>
      </c>
      <c r="AR95" s="20">
        <f t="shared" si="23"/>
        <v>57</v>
      </c>
      <c r="AS95" s="20">
        <f t="shared" si="24"/>
        <v>70.34210526315789</v>
      </c>
      <c r="AT95" s="20">
        <v>0</v>
      </c>
      <c r="AU95" s="20">
        <f t="shared" si="25"/>
        <v>70.34210526315789</v>
      </c>
    </row>
    <row r="96" spans="1:47" x14ac:dyDescent="0.15">
      <c r="A96" s="4">
        <v>93</v>
      </c>
      <c r="B96" s="11" t="s">
        <v>262</v>
      </c>
      <c r="C96" s="15" t="s">
        <v>263</v>
      </c>
      <c r="D96" s="11" t="s">
        <v>48</v>
      </c>
      <c r="E96" s="11" t="s">
        <v>49</v>
      </c>
      <c r="F96" s="3">
        <v>72</v>
      </c>
      <c r="G96" s="11" t="s">
        <v>134</v>
      </c>
      <c r="H96" s="3">
        <v>81</v>
      </c>
      <c r="I96" s="11" t="s">
        <v>48</v>
      </c>
      <c r="J96" s="11" t="s">
        <v>186</v>
      </c>
      <c r="K96" s="11" t="s">
        <v>48</v>
      </c>
      <c r="L96" s="11" t="s">
        <v>48</v>
      </c>
      <c r="M96" s="3">
        <v>68</v>
      </c>
      <c r="N96" s="3">
        <v>84</v>
      </c>
      <c r="O96" s="11" t="s">
        <v>88</v>
      </c>
      <c r="P96" s="11" t="s">
        <v>49</v>
      </c>
      <c r="Q96" s="11" t="s">
        <v>48</v>
      </c>
      <c r="R96" s="11" t="s">
        <v>101</v>
      </c>
      <c r="S96" s="20">
        <f t="shared" si="30"/>
        <v>1650</v>
      </c>
      <c r="T96" s="20">
        <v>26</v>
      </c>
      <c r="U96" s="20">
        <f t="shared" si="20"/>
        <v>63.46153846153846</v>
      </c>
      <c r="W96" s="12" t="s">
        <v>262</v>
      </c>
      <c r="X96" s="16" t="s">
        <v>263</v>
      </c>
      <c r="Y96" s="5">
        <v>80</v>
      </c>
      <c r="Z96" s="5">
        <v>66</v>
      </c>
      <c r="AA96" s="12" t="s">
        <v>48</v>
      </c>
      <c r="AB96" s="5">
        <v>66</v>
      </c>
      <c r="AC96" s="12" t="s">
        <v>49</v>
      </c>
      <c r="AD96" s="5">
        <v>79</v>
      </c>
      <c r="AE96" s="12" t="s">
        <v>48</v>
      </c>
      <c r="AF96" s="5">
        <v>84</v>
      </c>
      <c r="AG96" s="5">
        <v>56</v>
      </c>
      <c r="AH96" s="5">
        <v>81</v>
      </c>
      <c r="AI96" s="12" t="s">
        <v>51</v>
      </c>
      <c r="AJ96" s="5">
        <v>70</v>
      </c>
      <c r="AK96" s="5">
        <v>92</v>
      </c>
      <c r="AL96" s="5">
        <v>89</v>
      </c>
      <c r="AM96" s="5">
        <v>62</v>
      </c>
      <c r="AN96" s="20">
        <f t="shared" si="29"/>
        <v>2340.5</v>
      </c>
      <c r="AO96" s="20">
        <v>31</v>
      </c>
      <c r="AP96" s="20">
        <f t="shared" si="21"/>
        <v>75.5</v>
      </c>
      <c r="AQ96" s="20">
        <f t="shared" si="22"/>
        <v>3990.5</v>
      </c>
      <c r="AR96" s="20">
        <f t="shared" si="23"/>
        <v>57</v>
      </c>
      <c r="AS96" s="20">
        <f t="shared" si="24"/>
        <v>70.008771929824562</v>
      </c>
      <c r="AT96" s="20">
        <v>0</v>
      </c>
      <c r="AU96" s="20">
        <f t="shared" si="25"/>
        <v>70.008771929824562</v>
      </c>
    </row>
    <row r="97" spans="1:47" x14ac:dyDescent="0.15">
      <c r="A97" s="4">
        <v>94</v>
      </c>
      <c r="B97" s="11" t="s">
        <v>264</v>
      </c>
      <c r="C97" s="15" t="s">
        <v>265</v>
      </c>
      <c r="D97" s="11" t="s">
        <v>48</v>
      </c>
      <c r="E97" s="11" t="s">
        <v>49</v>
      </c>
      <c r="F97" s="3">
        <v>81</v>
      </c>
      <c r="G97" s="3">
        <v>61</v>
      </c>
      <c r="H97" s="3">
        <v>70</v>
      </c>
      <c r="I97" s="11" t="s">
        <v>48</v>
      </c>
      <c r="J97" s="11" t="s">
        <v>233</v>
      </c>
      <c r="K97" s="11" t="s">
        <v>48</v>
      </c>
      <c r="L97" s="11" t="s">
        <v>48</v>
      </c>
      <c r="M97" s="3">
        <v>71</v>
      </c>
      <c r="N97" s="3">
        <v>77</v>
      </c>
      <c r="O97" s="11" t="s">
        <v>88</v>
      </c>
      <c r="P97" s="11" t="s">
        <v>112</v>
      </c>
      <c r="Q97" s="11" t="s">
        <v>48</v>
      </c>
      <c r="R97" s="3">
        <v>77</v>
      </c>
      <c r="S97" s="20">
        <f t="shared" si="30"/>
        <v>1740.5</v>
      </c>
      <c r="T97" s="20">
        <v>26</v>
      </c>
      <c r="U97" s="20">
        <f t="shared" si="20"/>
        <v>66.942307692307693</v>
      </c>
      <c r="W97" s="12" t="s">
        <v>264</v>
      </c>
      <c r="X97" s="16" t="s">
        <v>265</v>
      </c>
      <c r="Y97" s="5">
        <v>86</v>
      </c>
      <c r="Z97" s="5">
        <v>64</v>
      </c>
      <c r="AA97" s="12" t="s">
        <v>48</v>
      </c>
      <c r="AB97" s="5">
        <v>85</v>
      </c>
      <c r="AC97" s="12" t="s">
        <v>49</v>
      </c>
      <c r="AD97" s="5">
        <v>78</v>
      </c>
      <c r="AE97" s="12" t="s">
        <v>48</v>
      </c>
      <c r="AF97" s="5">
        <v>79</v>
      </c>
      <c r="AG97" s="5">
        <v>60</v>
      </c>
      <c r="AH97" s="5">
        <v>81</v>
      </c>
      <c r="AI97" s="12" t="s">
        <v>51</v>
      </c>
      <c r="AJ97" s="5">
        <v>59</v>
      </c>
      <c r="AK97" s="5">
        <v>73</v>
      </c>
      <c r="AL97" s="5">
        <v>72</v>
      </c>
      <c r="AM97" s="5">
        <v>42</v>
      </c>
      <c r="AN97" s="20">
        <f t="shared" si="29"/>
        <v>2223.5</v>
      </c>
      <c r="AO97" s="20">
        <v>31</v>
      </c>
      <c r="AP97" s="20">
        <f t="shared" si="21"/>
        <v>71.725806451612897</v>
      </c>
      <c r="AQ97" s="20">
        <f t="shared" si="22"/>
        <v>3964</v>
      </c>
      <c r="AR97" s="20">
        <f t="shared" si="23"/>
        <v>57</v>
      </c>
      <c r="AS97" s="20">
        <f t="shared" si="24"/>
        <v>69.543859649122808</v>
      </c>
      <c r="AT97" s="20">
        <v>0</v>
      </c>
      <c r="AU97" s="20">
        <f t="shared" si="25"/>
        <v>69.543859649122808</v>
      </c>
    </row>
    <row r="98" spans="1:47" x14ac:dyDescent="0.15">
      <c r="A98" s="4">
        <v>95</v>
      </c>
      <c r="B98" s="11" t="s">
        <v>266</v>
      </c>
      <c r="C98" s="15" t="s">
        <v>267</v>
      </c>
      <c r="D98" s="11" t="s">
        <v>48</v>
      </c>
      <c r="E98" s="11" t="s">
        <v>49</v>
      </c>
      <c r="F98" s="3">
        <v>80</v>
      </c>
      <c r="G98" s="3">
        <v>65</v>
      </c>
      <c r="H98" s="3">
        <v>73</v>
      </c>
      <c r="I98" s="11" t="s">
        <v>48</v>
      </c>
      <c r="J98" s="3">
        <v>61</v>
      </c>
      <c r="K98" s="11" t="s">
        <v>48</v>
      </c>
      <c r="L98" s="11" t="s">
        <v>48</v>
      </c>
      <c r="M98" s="3">
        <v>78</v>
      </c>
      <c r="N98" s="3">
        <v>73</v>
      </c>
      <c r="O98" s="11" t="s">
        <v>210</v>
      </c>
      <c r="P98" s="11" t="s">
        <v>112</v>
      </c>
      <c r="Q98" s="11" t="s">
        <v>48</v>
      </c>
      <c r="R98" s="3">
        <v>79</v>
      </c>
      <c r="S98" s="20">
        <f t="shared" si="30"/>
        <v>1805</v>
      </c>
      <c r="T98" s="20">
        <v>26</v>
      </c>
      <c r="U98" s="20">
        <f t="shared" si="20"/>
        <v>69.42307692307692</v>
      </c>
      <c r="W98" s="12" t="s">
        <v>266</v>
      </c>
      <c r="X98" s="16" t="s">
        <v>267</v>
      </c>
      <c r="Y98" s="5">
        <v>75</v>
      </c>
      <c r="Z98" s="5">
        <v>52</v>
      </c>
      <c r="AA98" s="12" t="s">
        <v>48</v>
      </c>
      <c r="AB98" s="5">
        <v>88</v>
      </c>
      <c r="AC98" s="12" t="s">
        <v>51</v>
      </c>
      <c r="AD98" s="5">
        <v>70</v>
      </c>
      <c r="AE98" s="12" t="s">
        <v>48</v>
      </c>
      <c r="AF98" s="5">
        <v>80</v>
      </c>
      <c r="AG98" s="5">
        <v>79</v>
      </c>
      <c r="AH98" s="5">
        <v>84</v>
      </c>
      <c r="AI98" s="12" t="s">
        <v>112</v>
      </c>
      <c r="AJ98" s="5">
        <v>63</v>
      </c>
      <c r="AK98" s="5">
        <v>76</v>
      </c>
      <c r="AL98" s="5">
        <v>66</v>
      </c>
      <c r="AM98" s="5">
        <v>46</v>
      </c>
      <c r="AN98" s="20">
        <f t="shared" si="29"/>
        <v>2157</v>
      </c>
      <c r="AO98" s="20">
        <v>31</v>
      </c>
      <c r="AP98" s="20">
        <f t="shared" si="21"/>
        <v>69.58064516129032</v>
      </c>
      <c r="AQ98" s="20">
        <f t="shared" si="22"/>
        <v>3962</v>
      </c>
      <c r="AR98" s="20">
        <f t="shared" si="23"/>
        <v>57</v>
      </c>
      <c r="AS98" s="20">
        <f t="shared" si="24"/>
        <v>69.508771929824562</v>
      </c>
      <c r="AT98" s="20">
        <v>0</v>
      </c>
      <c r="AU98" s="20">
        <f t="shared" si="25"/>
        <v>69.508771929824562</v>
      </c>
    </row>
    <row r="99" spans="1:47" x14ac:dyDescent="0.15">
      <c r="A99" s="4">
        <v>96</v>
      </c>
      <c r="B99" s="11" t="s">
        <v>268</v>
      </c>
      <c r="C99" s="15" t="s">
        <v>269</v>
      </c>
      <c r="D99" s="11" t="s">
        <v>48</v>
      </c>
      <c r="E99" s="11" t="s">
        <v>51</v>
      </c>
      <c r="F99" s="3">
        <v>72</v>
      </c>
      <c r="G99" s="11" t="s">
        <v>115</v>
      </c>
      <c r="H99" s="3">
        <v>72</v>
      </c>
      <c r="I99" s="11" t="s">
        <v>48</v>
      </c>
      <c r="J99" s="11" t="s">
        <v>233</v>
      </c>
      <c r="K99" s="3"/>
      <c r="L99" s="11" t="s">
        <v>48</v>
      </c>
      <c r="M99" s="3">
        <v>66</v>
      </c>
      <c r="N99" s="3">
        <v>80</v>
      </c>
      <c r="O99" s="11" t="s">
        <v>246</v>
      </c>
      <c r="P99" s="11" t="s">
        <v>49</v>
      </c>
      <c r="Q99" s="3"/>
      <c r="R99" s="3">
        <v>79</v>
      </c>
      <c r="S99" s="20">
        <f t="shared" si="30"/>
        <v>1669</v>
      </c>
      <c r="T99" s="20">
        <v>26</v>
      </c>
      <c r="U99" s="20">
        <f t="shared" si="20"/>
        <v>64.192307692307693</v>
      </c>
      <c r="W99" s="12" t="s">
        <v>268</v>
      </c>
      <c r="X99" s="16" t="s">
        <v>269</v>
      </c>
      <c r="Y99" s="5">
        <v>70</v>
      </c>
      <c r="Z99" s="5">
        <v>63</v>
      </c>
      <c r="AA99" s="12" t="s">
        <v>48</v>
      </c>
      <c r="AB99" s="5">
        <v>86</v>
      </c>
      <c r="AC99" s="12" t="s">
        <v>49</v>
      </c>
      <c r="AD99" s="5">
        <v>72</v>
      </c>
      <c r="AE99" s="12" t="s">
        <v>48</v>
      </c>
      <c r="AF99" s="5">
        <v>70</v>
      </c>
      <c r="AG99" s="12" t="s">
        <v>48</v>
      </c>
      <c r="AH99" s="5">
        <v>82</v>
      </c>
      <c r="AI99" s="12" t="s">
        <v>51</v>
      </c>
      <c r="AJ99" s="5">
        <v>68</v>
      </c>
      <c r="AK99" s="5">
        <v>85</v>
      </c>
      <c r="AL99" s="5">
        <v>89</v>
      </c>
      <c r="AM99" s="5">
        <v>53</v>
      </c>
      <c r="AN99" s="20">
        <f>Y99*1+Z99*4+AB99*2.5+AC99*1+AD99*4.5+AF99*3+AH99*2+AI99*2+AJ99*2+AK99*2+AL99*3+AM99*2</f>
        <v>2149</v>
      </c>
      <c r="AO99" s="20">
        <v>29</v>
      </c>
      <c r="AP99" s="20">
        <f t="shared" si="21"/>
        <v>74.103448275862064</v>
      </c>
      <c r="AQ99" s="20">
        <f t="shared" si="22"/>
        <v>3818</v>
      </c>
      <c r="AR99" s="20">
        <f t="shared" si="23"/>
        <v>55</v>
      </c>
      <c r="AS99" s="20">
        <f t="shared" si="24"/>
        <v>69.418181818181822</v>
      </c>
      <c r="AT99" s="20">
        <v>0</v>
      </c>
      <c r="AU99" s="20">
        <f t="shared" si="25"/>
        <v>69.418181818181822</v>
      </c>
    </row>
    <row r="100" spans="1:47" x14ac:dyDescent="0.15">
      <c r="A100" s="4">
        <v>97</v>
      </c>
      <c r="B100" s="11" t="s">
        <v>270</v>
      </c>
      <c r="C100" s="15" t="s">
        <v>271</v>
      </c>
      <c r="D100" s="11" t="s">
        <v>48</v>
      </c>
      <c r="E100" s="11" t="s">
        <v>51</v>
      </c>
      <c r="F100" s="3">
        <v>80</v>
      </c>
      <c r="G100" s="3">
        <v>65</v>
      </c>
      <c r="H100" s="3">
        <v>74</v>
      </c>
      <c r="I100" s="11" t="s">
        <v>48</v>
      </c>
      <c r="J100" s="11" t="s">
        <v>186</v>
      </c>
      <c r="K100" s="11" t="s">
        <v>48</v>
      </c>
      <c r="L100" s="11" t="s">
        <v>48</v>
      </c>
      <c r="M100" s="3">
        <v>69</v>
      </c>
      <c r="N100" s="3">
        <v>68</v>
      </c>
      <c r="O100" s="11" t="s">
        <v>134</v>
      </c>
      <c r="P100" s="11" t="s">
        <v>49</v>
      </c>
      <c r="Q100" s="11" t="s">
        <v>48</v>
      </c>
      <c r="R100" s="3">
        <v>65</v>
      </c>
      <c r="S100" s="20">
        <f t="shared" si="30"/>
        <v>1698</v>
      </c>
      <c r="T100" s="20">
        <v>26</v>
      </c>
      <c r="U100" s="20">
        <f t="shared" ref="U100:U131" si="31">S100/T100</f>
        <v>65.307692307692307</v>
      </c>
      <c r="W100" s="12" t="s">
        <v>270</v>
      </c>
      <c r="X100" s="16" t="s">
        <v>271</v>
      </c>
      <c r="Y100" s="5">
        <v>78</v>
      </c>
      <c r="Z100" s="5">
        <v>74</v>
      </c>
      <c r="AA100" s="12" t="s">
        <v>48</v>
      </c>
      <c r="AB100" s="5">
        <v>71</v>
      </c>
      <c r="AC100" s="12" t="s">
        <v>51</v>
      </c>
      <c r="AD100" s="5">
        <v>77</v>
      </c>
      <c r="AE100" s="12" t="s">
        <v>48</v>
      </c>
      <c r="AF100" s="5">
        <v>74</v>
      </c>
      <c r="AG100" s="5">
        <v>67</v>
      </c>
      <c r="AH100" s="5">
        <v>78</v>
      </c>
      <c r="AI100" s="12" t="s">
        <v>51</v>
      </c>
      <c r="AJ100" s="5">
        <v>58</v>
      </c>
      <c r="AK100" s="5">
        <v>73</v>
      </c>
      <c r="AL100" s="5">
        <v>78</v>
      </c>
      <c r="AM100" s="5">
        <v>54</v>
      </c>
      <c r="AN100" s="20">
        <f t="shared" ref="AN100:AN107" si="32">Y100*1+Z100*4+AB100*2.5+AC100*1+AD100*4.5+AF100*3+AG100*2+AH100*2+AI100*2+AJ100*2+AK100*2+AL100*3+AM100*2</f>
        <v>2239</v>
      </c>
      <c r="AO100" s="20">
        <v>31</v>
      </c>
      <c r="AP100" s="20">
        <f t="shared" ref="AP100:AP131" si="33">AN100/AO100</f>
        <v>72.225806451612897</v>
      </c>
      <c r="AQ100" s="20">
        <f t="shared" ref="AQ100:AQ131" si="34">S100+AN100</f>
        <v>3937</v>
      </c>
      <c r="AR100" s="20">
        <f t="shared" ref="AR100:AR131" si="35">T100+AO100</f>
        <v>57</v>
      </c>
      <c r="AS100" s="20">
        <f t="shared" ref="AS100:AS131" si="36">AQ100/AR100</f>
        <v>69.070175438596493</v>
      </c>
      <c r="AT100" s="20">
        <v>0</v>
      </c>
      <c r="AU100" s="20">
        <f t="shared" ref="AU100:AU131" si="37">AS100+AT100</f>
        <v>69.070175438596493</v>
      </c>
    </row>
    <row r="101" spans="1:47" x14ac:dyDescent="0.15">
      <c r="A101" s="4">
        <v>98</v>
      </c>
      <c r="B101" s="11" t="s">
        <v>272</v>
      </c>
      <c r="C101" s="15" t="s">
        <v>273</v>
      </c>
      <c r="D101" s="11" t="s">
        <v>48</v>
      </c>
      <c r="E101" s="11" t="s">
        <v>51</v>
      </c>
      <c r="F101" s="3">
        <v>76</v>
      </c>
      <c r="G101" s="3">
        <v>60</v>
      </c>
      <c r="H101" s="3">
        <v>75</v>
      </c>
      <c r="I101" s="11" t="s">
        <v>48</v>
      </c>
      <c r="J101" s="11" t="s">
        <v>233</v>
      </c>
      <c r="K101" s="11" t="s">
        <v>48</v>
      </c>
      <c r="L101" s="11" t="s">
        <v>48</v>
      </c>
      <c r="M101" s="3">
        <v>77</v>
      </c>
      <c r="N101" s="3">
        <v>68</v>
      </c>
      <c r="O101" s="11" t="s">
        <v>88</v>
      </c>
      <c r="P101" s="11" t="s">
        <v>112</v>
      </c>
      <c r="Q101" s="3"/>
      <c r="R101" s="3">
        <v>78</v>
      </c>
      <c r="S101" s="20">
        <f t="shared" si="30"/>
        <v>1719</v>
      </c>
      <c r="T101" s="20">
        <v>26</v>
      </c>
      <c r="U101" s="20">
        <f t="shared" si="31"/>
        <v>66.115384615384613</v>
      </c>
      <c r="W101" s="12" t="s">
        <v>272</v>
      </c>
      <c r="X101" s="16" t="s">
        <v>273</v>
      </c>
      <c r="Y101" s="5">
        <v>84</v>
      </c>
      <c r="Z101" s="5">
        <v>63</v>
      </c>
      <c r="AA101" s="12" t="s">
        <v>48</v>
      </c>
      <c r="AB101" s="5">
        <v>91</v>
      </c>
      <c r="AC101" s="12" t="s">
        <v>51</v>
      </c>
      <c r="AD101" s="5">
        <v>74</v>
      </c>
      <c r="AE101" s="12" t="s">
        <v>48</v>
      </c>
      <c r="AF101" s="5">
        <v>76</v>
      </c>
      <c r="AG101" s="5">
        <v>84</v>
      </c>
      <c r="AH101" s="5">
        <v>84</v>
      </c>
      <c r="AI101" s="12" t="s">
        <v>50</v>
      </c>
      <c r="AJ101" s="5">
        <v>44</v>
      </c>
      <c r="AK101" s="5">
        <v>42</v>
      </c>
      <c r="AL101" s="5">
        <v>73</v>
      </c>
      <c r="AM101" s="5">
        <v>48</v>
      </c>
      <c r="AN101" s="20">
        <f t="shared" si="32"/>
        <v>2212.5</v>
      </c>
      <c r="AO101" s="20">
        <v>31</v>
      </c>
      <c r="AP101" s="20">
        <f t="shared" si="33"/>
        <v>71.370967741935488</v>
      </c>
      <c r="AQ101" s="20">
        <f t="shared" si="34"/>
        <v>3931.5</v>
      </c>
      <c r="AR101" s="20">
        <f t="shared" si="35"/>
        <v>57</v>
      </c>
      <c r="AS101" s="20">
        <f t="shared" si="36"/>
        <v>68.973684210526315</v>
      </c>
      <c r="AT101" s="20">
        <v>0</v>
      </c>
      <c r="AU101" s="20">
        <f t="shared" si="37"/>
        <v>68.973684210526315</v>
      </c>
    </row>
    <row r="102" spans="1:47" x14ac:dyDescent="0.15">
      <c r="A102" s="4">
        <v>99</v>
      </c>
      <c r="B102" s="11" t="s">
        <v>274</v>
      </c>
      <c r="C102" s="15" t="s">
        <v>275</v>
      </c>
      <c r="D102" s="11" t="s">
        <v>48</v>
      </c>
      <c r="E102" s="11" t="s">
        <v>49</v>
      </c>
      <c r="F102" s="3">
        <v>78</v>
      </c>
      <c r="G102" s="11" t="s">
        <v>125</v>
      </c>
      <c r="H102" s="3">
        <v>80</v>
      </c>
      <c r="I102" s="11" t="s">
        <v>48</v>
      </c>
      <c r="J102" s="11" t="s">
        <v>276</v>
      </c>
      <c r="K102" s="11" t="s">
        <v>48</v>
      </c>
      <c r="L102" s="11" t="s">
        <v>48</v>
      </c>
      <c r="M102" s="3">
        <v>74</v>
      </c>
      <c r="N102" s="3">
        <v>87</v>
      </c>
      <c r="O102" s="11" t="s">
        <v>201</v>
      </c>
      <c r="P102" s="11" t="s">
        <v>51</v>
      </c>
      <c r="Q102" s="11" t="s">
        <v>48</v>
      </c>
      <c r="R102" s="11" t="s">
        <v>194</v>
      </c>
      <c r="S102" s="20">
        <f t="shared" si="30"/>
        <v>1599</v>
      </c>
      <c r="T102" s="20">
        <v>26</v>
      </c>
      <c r="U102" s="20">
        <f t="shared" si="31"/>
        <v>61.5</v>
      </c>
      <c r="W102" s="12" t="s">
        <v>274</v>
      </c>
      <c r="X102" s="16" t="s">
        <v>275</v>
      </c>
      <c r="Y102" s="5">
        <v>79</v>
      </c>
      <c r="Z102" s="5">
        <v>50</v>
      </c>
      <c r="AA102" s="12" t="s">
        <v>48</v>
      </c>
      <c r="AB102" s="5">
        <v>86</v>
      </c>
      <c r="AC102" s="12" t="s">
        <v>51</v>
      </c>
      <c r="AD102" s="5">
        <v>81</v>
      </c>
      <c r="AE102" s="12" t="s">
        <v>48</v>
      </c>
      <c r="AF102" s="5">
        <v>89</v>
      </c>
      <c r="AG102" s="5">
        <v>48</v>
      </c>
      <c r="AH102" s="5">
        <v>73</v>
      </c>
      <c r="AI102" s="12" t="s">
        <v>49</v>
      </c>
      <c r="AJ102" s="5">
        <v>77</v>
      </c>
      <c r="AK102" s="5">
        <v>91</v>
      </c>
      <c r="AL102" s="5">
        <v>78</v>
      </c>
      <c r="AM102" s="5">
        <v>60</v>
      </c>
      <c r="AN102" s="20">
        <f t="shared" si="32"/>
        <v>2302.5</v>
      </c>
      <c r="AO102" s="20">
        <v>31</v>
      </c>
      <c r="AP102" s="20">
        <f t="shared" si="33"/>
        <v>74.274193548387103</v>
      </c>
      <c r="AQ102" s="20">
        <f t="shared" si="34"/>
        <v>3901.5</v>
      </c>
      <c r="AR102" s="20">
        <f t="shared" si="35"/>
        <v>57</v>
      </c>
      <c r="AS102" s="20">
        <f t="shared" si="36"/>
        <v>68.44736842105263</v>
      </c>
      <c r="AT102" s="20">
        <v>0</v>
      </c>
      <c r="AU102" s="20">
        <f t="shared" si="37"/>
        <v>68.44736842105263</v>
      </c>
    </row>
    <row r="103" spans="1:47" x14ac:dyDescent="0.15">
      <c r="A103" s="4">
        <v>100</v>
      </c>
      <c r="B103" s="11" t="s">
        <v>277</v>
      </c>
      <c r="C103" s="15" t="s">
        <v>278</v>
      </c>
      <c r="D103" s="11" t="s">
        <v>48</v>
      </c>
      <c r="E103" s="11" t="s">
        <v>49</v>
      </c>
      <c r="F103" s="3">
        <v>71</v>
      </c>
      <c r="G103" s="3">
        <v>73</v>
      </c>
      <c r="H103" s="3">
        <v>77</v>
      </c>
      <c r="I103" s="11" t="s">
        <v>48</v>
      </c>
      <c r="J103" s="11" t="s">
        <v>178</v>
      </c>
      <c r="K103" s="11" t="s">
        <v>48</v>
      </c>
      <c r="L103" s="3">
        <v>63</v>
      </c>
      <c r="M103" s="3">
        <v>60</v>
      </c>
      <c r="N103" s="3">
        <v>84</v>
      </c>
      <c r="O103" s="11" t="s">
        <v>88</v>
      </c>
      <c r="P103" s="11" t="s">
        <v>51</v>
      </c>
      <c r="Q103" s="11" t="s">
        <v>48</v>
      </c>
      <c r="R103" s="3">
        <v>73</v>
      </c>
      <c r="S103" s="20">
        <f>E103*1+F103*3+G103*4+H103*3+J103*4.5+L103*2.5+M103*2+N103*2.5+O103*2+P103*1+R103*3</f>
        <v>1840.5</v>
      </c>
      <c r="T103" s="20">
        <v>28.5</v>
      </c>
      <c r="U103" s="20">
        <f t="shared" si="31"/>
        <v>64.578947368421055</v>
      </c>
      <c r="W103" s="12" t="s">
        <v>277</v>
      </c>
      <c r="X103" s="12" t="s">
        <v>278</v>
      </c>
      <c r="Y103" s="5">
        <v>79</v>
      </c>
      <c r="Z103" s="5">
        <v>63</v>
      </c>
      <c r="AA103" s="12" t="s">
        <v>48</v>
      </c>
      <c r="AB103" s="5">
        <v>62</v>
      </c>
      <c r="AC103" s="12" t="s">
        <v>49</v>
      </c>
      <c r="AD103" s="5">
        <v>84</v>
      </c>
      <c r="AE103" s="12" t="s">
        <v>48</v>
      </c>
      <c r="AF103" s="5">
        <v>68</v>
      </c>
      <c r="AG103" s="5">
        <v>62</v>
      </c>
      <c r="AH103" s="5">
        <v>78</v>
      </c>
      <c r="AI103" s="12" t="s">
        <v>49</v>
      </c>
      <c r="AJ103" s="5">
        <v>81</v>
      </c>
      <c r="AK103" s="5">
        <v>61</v>
      </c>
      <c r="AL103" s="5">
        <v>68</v>
      </c>
      <c r="AM103" s="5">
        <v>60</v>
      </c>
      <c r="AN103" s="20">
        <f t="shared" si="32"/>
        <v>2211</v>
      </c>
      <c r="AO103" s="20">
        <v>31</v>
      </c>
      <c r="AP103" s="20">
        <f t="shared" si="33"/>
        <v>71.322580645161295</v>
      </c>
      <c r="AQ103" s="20">
        <f t="shared" si="34"/>
        <v>4051.5</v>
      </c>
      <c r="AR103" s="20">
        <f t="shared" si="35"/>
        <v>59.5</v>
      </c>
      <c r="AS103" s="20">
        <f t="shared" si="36"/>
        <v>68.092436974789919</v>
      </c>
      <c r="AT103" s="20">
        <v>0</v>
      </c>
      <c r="AU103" s="20">
        <f t="shared" si="37"/>
        <v>68.092436974789919</v>
      </c>
    </row>
    <row r="104" spans="1:47" x14ac:dyDescent="0.15">
      <c r="A104" s="4">
        <v>101</v>
      </c>
      <c r="B104" s="11" t="s">
        <v>279</v>
      </c>
      <c r="C104" s="15" t="s">
        <v>280</v>
      </c>
      <c r="D104" s="11" t="s">
        <v>48</v>
      </c>
      <c r="E104" s="11" t="s">
        <v>51</v>
      </c>
      <c r="F104" s="3">
        <v>80</v>
      </c>
      <c r="G104" s="3">
        <v>76</v>
      </c>
      <c r="H104" s="3">
        <v>71</v>
      </c>
      <c r="I104" s="3"/>
      <c r="J104" s="3">
        <v>65</v>
      </c>
      <c r="K104" s="3"/>
      <c r="L104" s="11" t="s">
        <v>48</v>
      </c>
      <c r="M104" s="11" t="s">
        <v>189</v>
      </c>
      <c r="N104" s="11" t="s">
        <v>194</v>
      </c>
      <c r="O104" s="11" t="s">
        <v>194</v>
      </c>
      <c r="P104" s="11" t="s">
        <v>51</v>
      </c>
      <c r="Q104" s="11" t="s">
        <v>48</v>
      </c>
      <c r="R104" s="3">
        <v>68</v>
      </c>
      <c r="S104" s="20">
        <f>E104*1+F104*3+G104*4+H104*3+J104*4.5+M104*2+N104*2.5+O104*2+P104*1+R104*3</f>
        <v>1688</v>
      </c>
      <c r="T104" s="20">
        <v>26</v>
      </c>
      <c r="U104" s="20">
        <f t="shared" si="31"/>
        <v>64.92307692307692</v>
      </c>
      <c r="W104" s="12" t="s">
        <v>279</v>
      </c>
      <c r="X104" s="17" t="s">
        <v>280</v>
      </c>
      <c r="Y104" s="7">
        <v>79</v>
      </c>
      <c r="Z104" s="8">
        <v>70</v>
      </c>
      <c r="AA104" s="13" t="s">
        <v>48</v>
      </c>
      <c r="AB104" s="8">
        <v>93</v>
      </c>
      <c r="AC104" s="14" t="s">
        <v>49</v>
      </c>
      <c r="AD104" s="8">
        <v>69</v>
      </c>
      <c r="AE104" s="5"/>
      <c r="AF104" s="7">
        <v>79</v>
      </c>
      <c r="AG104" s="8">
        <v>76</v>
      </c>
      <c r="AH104" s="8">
        <v>83</v>
      </c>
      <c r="AI104" s="14" t="s">
        <v>112</v>
      </c>
      <c r="AJ104" s="8">
        <v>54</v>
      </c>
      <c r="AK104" s="8">
        <v>61</v>
      </c>
      <c r="AL104" s="8">
        <v>63</v>
      </c>
      <c r="AM104" s="8">
        <v>46</v>
      </c>
      <c r="AN104" s="20">
        <f t="shared" si="32"/>
        <v>2183</v>
      </c>
      <c r="AO104" s="20">
        <v>31</v>
      </c>
      <c r="AP104" s="20">
        <f t="shared" si="33"/>
        <v>70.41935483870968</v>
      </c>
      <c r="AQ104" s="20">
        <f t="shared" si="34"/>
        <v>3871</v>
      </c>
      <c r="AR104" s="20">
        <f t="shared" si="35"/>
        <v>57</v>
      </c>
      <c r="AS104" s="20">
        <f t="shared" si="36"/>
        <v>67.912280701754383</v>
      </c>
      <c r="AT104" s="20">
        <v>0</v>
      </c>
      <c r="AU104" s="20">
        <f t="shared" si="37"/>
        <v>67.912280701754383</v>
      </c>
    </row>
    <row r="105" spans="1:47" x14ac:dyDescent="0.15">
      <c r="A105" s="4">
        <v>102</v>
      </c>
      <c r="B105" s="11" t="s">
        <v>281</v>
      </c>
      <c r="C105" s="15" t="s">
        <v>282</v>
      </c>
      <c r="D105" s="11" t="s">
        <v>48</v>
      </c>
      <c r="E105" s="11" t="s">
        <v>51</v>
      </c>
      <c r="F105" s="3">
        <v>77</v>
      </c>
      <c r="G105" s="11" t="s">
        <v>163</v>
      </c>
      <c r="H105" s="3">
        <v>80</v>
      </c>
      <c r="I105" s="11" t="s">
        <v>48</v>
      </c>
      <c r="J105" s="11" t="s">
        <v>283</v>
      </c>
      <c r="K105" s="11" t="s">
        <v>48</v>
      </c>
      <c r="L105" s="11" t="s">
        <v>48</v>
      </c>
      <c r="M105" s="3">
        <v>66</v>
      </c>
      <c r="N105" s="11" t="s">
        <v>134</v>
      </c>
      <c r="O105" s="11" t="s">
        <v>186</v>
      </c>
      <c r="P105" s="11" t="s">
        <v>51</v>
      </c>
      <c r="Q105" s="11" t="s">
        <v>48</v>
      </c>
      <c r="R105" s="3">
        <v>84</v>
      </c>
      <c r="S105" s="20">
        <f>E105*1+F105*3+G105*4+H105*3+J105*4.5+M105*2+N105*2.5+O105*2+P105*1+R105*3</f>
        <v>1496</v>
      </c>
      <c r="T105" s="20">
        <v>26</v>
      </c>
      <c r="U105" s="20">
        <f t="shared" si="31"/>
        <v>57.53846153846154</v>
      </c>
      <c r="W105" s="12" t="s">
        <v>281</v>
      </c>
      <c r="X105" s="12" t="s">
        <v>282</v>
      </c>
      <c r="Y105" s="5">
        <v>85</v>
      </c>
      <c r="Z105" s="5">
        <v>75</v>
      </c>
      <c r="AA105" s="12" t="s">
        <v>48</v>
      </c>
      <c r="AB105" s="5">
        <v>89</v>
      </c>
      <c r="AC105" s="12" t="s">
        <v>51</v>
      </c>
      <c r="AD105" s="5">
        <v>76</v>
      </c>
      <c r="AE105" s="12" t="s">
        <v>48</v>
      </c>
      <c r="AF105" s="5">
        <v>80</v>
      </c>
      <c r="AG105" s="5">
        <v>77</v>
      </c>
      <c r="AH105" s="5">
        <v>74</v>
      </c>
      <c r="AI105" s="12" t="s">
        <v>112</v>
      </c>
      <c r="AJ105" s="5">
        <v>72</v>
      </c>
      <c r="AK105" s="5">
        <v>66</v>
      </c>
      <c r="AL105" s="5">
        <v>88</v>
      </c>
      <c r="AM105" s="5">
        <v>60</v>
      </c>
      <c r="AN105" s="20">
        <f t="shared" si="32"/>
        <v>2356.5</v>
      </c>
      <c r="AO105" s="20">
        <v>31</v>
      </c>
      <c r="AP105" s="20">
        <f t="shared" si="33"/>
        <v>76.016129032258064</v>
      </c>
      <c r="AQ105" s="20">
        <f t="shared" si="34"/>
        <v>3852.5</v>
      </c>
      <c r="AR105" s="20">
        <f t="shared" si="35"/>
        <v>57</v>
      </c>
      <c r="AS105" s="20">
        <f t="shared" si="36"/>
        <v>67.587719298245617</v>
      </c>
      <c r="AT105" s="20">
        <v>0</v>
      </c>
      <c r="AU105" s="20">
        <f t="shared" si="37"/>
        <v>67.587719298245617</v>
      </c>
    </row>
    <row r="106" spans="1:47" x14ac:dyDescent="0.15">
      <c r="A106" s="4">
        <v>103</v>
      </c>
      <c r="B106" s="11" t="s">
        <v>284</v>
      </c>
      <c r="C106" s="15" t="s">
        <v>285</v>
      </c>
      <c r="D106" s="11" t="s">
        <v>48</v>
      </c>
      <c r="E106" s="11" t="s">
        <v>49</v>
      </c>
      <c r="F106" s="3">
        <v>71</v>
      </c>
      <c r="G106" s="3">
        <v>70</v>
      </c>
      <c r="H106" s="3">
        <v>73</v>
      </c>
      <c r="I106" s="11" t="s">
        <v>48</v>
      </c>
      <c r="J106" s="11" t="s">
        <v>246</v>
      </c>
      <c r="K106" s="11" t="s">
        <v>48</v>
      </c>
      <c r="L106" s="11" t="s">
        <v>48</v>
      </c>
      <c r="M106" s="3">
        <v>67</v>
      </c>
      <c r="N106" s="3">
        <v>87</v>
      </c>
      <c r="O106" s="11" t="s">
        <v>88</v>
      </c>
      <c r="P106" s="11" t="s">
        <v>51</v>
      </c>
      <c r="Q106" s="11" t="s">
        <v>48</v>
      </c>
      <c r="R106" s="11" t="s">
        <v>186</v>
      </c>
      <c r="S106" s="20">
        <f>E106*1+F106*3+G106*4+H106*3+J106*4.5+M106*2+N106*2.5+O106*2+P106*1+R106*3</f>
        <v>1665.5</v>
      </c>
      <c r="T106" s="20">
        <v>26</v>
      </c>
      <c r="U106" s="20">
        <f t="shared" si="31"/>
        <v>64.057692307692307</v>
      </c>
      <c r="W106" s="12" t="s">
        <v>284</v>
      </c>
      <c r="X106" s="16" t="s">
        <v>285</v>
      </c>
      <c r="Y106" s="5">
        <v>78</v>
      </c>
      <c r="Z106" s="5">
        <v>71</v>
      </c>
      <c r="AA106" s="12" t="s">
        <v>48</v>
      </c>
      <c r="AB106" s="5">
        <v>87</v>
      </c>
      <c r="AC106" s="12" t="s">
        <v>49</v>
      </c>
      <c r="AD106" s="5">
        <v>56</v>
      </c>
      <c r="AE106" s="12" t="s">
        <v>48</v>
      </c>
      <c r="AF106" s="5">
        <v>74</v>
      </c>
      <c r="AG106" s="5">
        <v>60</v>
      </c>
      <c r="AH106" s="5">
        <v>83</v>
      </c>
      <c r="AI106" s="12" t="s">
        <v>49</v>
      </c>
      <c r="AJ106" s="5">
        <v>74</v>
      </c>
      <c r="AK106" s="5">
        <v>77</v>
      </c>
      <c r="AL106" s="5">
        <v>62</v>
      </c>
      <c r="AM106" s="5">
        <v>42</v>
      </c>
      <c r="AN106" s="20">
        <f t="shared" si="32"/>
        <v>2166.5</v>
      </c>
      <c r="AO106" s="20">
        <v>31</v>
      </c>
      <c r="AP106" s="20">
        <f t="shared" si="33"/>
        <v>69.887096774193552</v>
      </c>
      <c r="AQ106" s="20">
        <f t="shared" si="34"/>
        <v>3832</v>
      </c>
      <c r="AR106" s="20">
        <f t="shared" si="35"/>
        <v>57</v>
      </c>
      <c r="AS106" s="20">
        <f t="shared" si="36"/>
        <v>67.228070175438603</v>
      </c>
      <c r="AT106" s="20">
        <v>0</v>
      </c>
      <c r="AU106" s="20">
        <f t="shared" si="37"/>
        <v>67.228070175438603</v>
      </c>
    </row>
    <row r="107" spans="1:47" x14ac:dyDescent="0.15">
      <c r="A107" s="4">
        <v>104</v>
      </c>
      <c r="B107" s="11" t="s">
        <v>286</v>
      </c>
      <c r="C107" s="15" t="s">
        <v>287</v>
      </c>
      <c r="D107" s="11" t="s">
        <v>48</v>
      </c>
      <c r="E107" s="11" t="s">
        <v>51</v>
      </c>
      <c r="F107" s="3">
        <v>76</v>
      </c>
      <c r="G107" s="11" t="s">
        <v>233</v>
      </c>
      <c r="H107" s="3">
        <v>79</v>
      </c>
      <c r="I107" s="11" t="s">
        <v>48</v>
      </c>
      <c r="J107" s="11" t="s">
        <v>288</v>
      </c>
      <c r="K107" s="11" t="s">
        <v>48</v>
      </c>
      <c r="L107" s="11" t="s">
        <v>48</v>
      </c>
      <c r="M107" s="11" t="s">
        <v>48</v>
      </c>
      <c r="N107" s="11" t="s">
        <v>48</v>
      </c>
      <c r="O107" s="11" t="s">
        <v>186</v>
      </c>
      <c r="P107" s="11" t="s">
        <v>51</v>
      </c>
      <c r="Q107" s="11" t="s">
        <v>48</v>
      </c>
      <c r="R107" s="3">
        <v>75</v>
      </c>
      <c r="S107" s="20">
        <f>E107*1+F107*3+G107*4+H107*3+J107*4.5+O107*2+P107*1+R107*3</f>
        <v>1303</v>
      </c>
      <c r="T107" s="20">
        <v>21.5</v>
      </c>
      <c r="U107" s="20">
        <f t="shared" si="31"/>
        <v>60.604651162790695</v>
      </c>
      <c r="W107" s="12" t="s">
        <v>286</v>
      </c>
      <c r="X107" s="17" t="s">
        <v>287</v>
      </c>
      <c r="Y107" s="7">
        <v>80</v>
      </c>
      <c r="Z107" s="8">
        <v>53</v>
      </c>
      <c r="AA107" s="13" t="s">
        <v>48</v>
      </c>
      <c r="AB107" s="8">
        <v>76</v>
      </c>
      <c r="AC107" s="14" t="s">
        <v>51</v>
      </c>
      <c r="AD107" s="8">
        <v>77</v>
      </c>
      <c r="AE107" s="5"/>
      <c r="AF107" s="7">
        <v>80</v>
      </c>
      <c r="AG107" s="8">
        <v>76</v>
      </c>
      <c r="AH107" s="8">
        <v>74</v>
      </c>
      <c r="AI107" s="14" t="s">
        <v>51</v>
      </c>
      <c r="AJ107" s="8">
        <v>68</v>
      </c>
      <c r="AK107" s="8">
        <v>81</v>
      </c>
      <c r="AL107" s="8">
        <v>68</v>
      </c>
      <c r="AM107" s="8">
        <v>62</v>
      </c>
      <c r="AN107" s="20">
        <f t="shared" si="32"/>
        <v>2219.5</v>
      </c>
      <c r="AO107" s="20">
        <v>31</v>
      </c>
      <c r="AP107" s="20">
        <f t="shared" si="33"/>
        <v>71.596774193548384</v>
      </c>
      <c r="AQ107" s="20">
        <f t="shared" si="34"/>
        <v>3522.5</v>
      </c>
      <c r="AR107" s="20">
        <f t="shared" si="35"/>
        <v>52.5</v>
      </c>
      <c r="AS107" s="20">
        <f t="shared" si="36"/>
        <v>67.095238095238102</v>
      </c>
      <c r="AT107" s="20">
        <v>0</v>
      </c>
      <c r="AU107" s="20">
        <f t="shared" si="37"/>
        <v>67.095238095238102</v>
      </c>
    </row>
    <row r="108" spans="1:47" x14ac:dyDescent="0.15">
      <c r="A108" s="4">
        <v>105</v>
      </c>
      <c r="B108" s="11" t="s">
        <v>289</v>
      </c>
      <c r="C108" s="15" t="s">
        <v>290</v>
      </c>
      <c r="D108" s="11" t="s">
        <v>48</v>
      </c>
      <c r="E108" s="11" t="s">
        <v>51</v>
      </c>
      <c r="F108" s="11" t="s">
        <v>139</v>
      </c>
      <c r="G108" s="3">
        <v>66</v>
      </c>
      <c r="H108" s="3">
        <v>69</v>
      </c>
      <c r="I108" s="11" t="s">
        <v>48</v>
      </c>
      <c r="J108" s="11" t="s">
        <v>173</v>
      </c>
      <c r="K108" s="11" t="s">
        <v>48</v>
      </c>
      <c r="L108" s="11" t="s">
        <v>48</v>
      </c>
      <c r="M108" s="3">
        <v>67</v>
      </c>
      <c r="N108" s="3">
        <v>70</v>
      </c>
      <c r="O108" s="11" t="s">
        <v>173</v>
      </c>
      <c r="P108" s="11" t="s">
        <v>51</v>
      </c>
      <c r="Q108" s="11" t="s">
        <v>48</v>
      </c>
      <c r="R108" s="11" t="s">
        <v>201</v>
      </c>
      <c r="S108" s="20">
        <f t="shared" ref="S108:S117" si="38">E108*1+F108*3+G108*4+H108*3+J108*4.5+M108*2+N108*2.5+O108*2+P108*1+R108*3</f>
        <v>1580</v>
      </c>
      <c r="T108" s="20">
        <v>26</v>
      </c>
      <c r="U108" s="20">
        <f t="shared" si="31"/>
        <v>60.769230769230766</v>
      </c>
      <c r="W108" s="12" t="s">
        <v>289</v>
      </c>
      <c r="X108" s="17" t="s">
        <v>290</v>
      </c>
      <c r="Y108" s="7">
        <v>81</v>
      </c>
      <c r="Z108" s="8">
        <v>53</v>
      </c>
      <c r="AA108" s="13" t="s">
        <v>48</v>
      </c>
      <c r="AB108" s="8">
        <v>98</v>
      </c>
      <c r="AC108" s="14" t="s">
        <v>51</v>
      </c>
      <c r="AD108" s="8">
        <v>71</v>
      </c>
      <c r="AE108" s="5"/>
      <c r="AF108" s="7">
        <v>81</v>
      </c>
      <c r="AG108" s="8">
        <v>61</v>
      </c>
      <c r="AH108" s="8">
        <v>81</v>
      </c>
      <c r="AI108" s="14" t="s">
        <v>49</v>
      </c>
      <c r="AJ108" s="14" t="s">
        <v>48</v>
      </c>
      <c r="AK108" s="8">
        <v>77</v>
      </c>
      <c r="AL108" s="8">
        <v>73</v>
      </c>
      <c r="AM108" s="8">
        <v>53</v>
      </c>
      <c r="AN108" s="20">
        <f>Y108*1+Z108*4+AB108*2.5+AC108*1+AD108*4.5+AF108*3+AG108*2+AH108*2+AI108*2+AK108*2+AL108*3+AM108*2</f>
        <v>2108.5</v>
      </c>
      <c r="AO108" s="20">
        <v>29</v>
      </c>
      <c r="AP108" s="20">
        <f t="shared" si="33"/>
        <v>72.706896551724142</v>
      </c>
      <c r="AQ108" s="20">
        <f t="shared" si="34"/>
        <v>3688.5</v>
      </c>
      <c r="AR108" s="20">
        <f t="shared" si="35"/>
        <v>55</v>
      </c>
      <c r="AS108" s="20">
        <f t="shared" si="36"/>
        <v>67.063636363636363</v>
      </c>
      <c r="AT108" s="20">
        <v>0</v>
      </c>
      <c r="AU108" s="20">
        <f t="shared" si="37"/>
        <v>67.063636363636363</v>
      </c>
    </row>
    <row r="109" spans="1:47" x14ac:dyDescent="0.15">
      <c r="A109" s="4">
        <v>106</v>
      </c>
      <c r="B109" s="11" t="s">
        <v>291</v>
      </c>
      <c r="C109" s="15" t="s">
        <v>292</v>
      </c>
      <c r="D109" s="3"/>
      <c r="E109" s="11" t="s">
        <v>49</v>
      </c>
      <c r="F109" s="3">
        <v>75</v>
      </c>
      <c r="G109" s="3">
        <v>73</v>
      </c>
      <c r="H109" s="3">
        <v>71</v>
      </c>
      <c r="I109" s="11" t="s">
        <v>48</v>
      </c>
      <c r="J109" s="11" t="s">
        <v>293</v>
      </c>
      <c r="K109" s="11" t="s">
        <v>48</v>
      </c>
      <c r="L109" s="11" t="s">
        <v>48</v>
      </c>
      <c r="M109" s="11" t="s">
        <v>288</v>
      </c>
      <c r="N109" s="3">
        <v>71</v>
      </c>
      <c r="O109" s="11" t="s">
        <v>225</v>
      </c>
      <c r="P109" s="11" t="s">
        <v>112</v>
      </c>
      <c r="Q109" s="11" t="s">
        <v>48</v>
      </c>
      <c r="R109" s="11" t="s">
        <v>225</v>
      </c>
      <c r="S109" s="20">
        <f t="shared" si="38"/>
        <v>1554</v>
      </c>
      <c r="T109" s="20">
        <v>26</v>
      </c>
      <c r="U109" s="20">
        <f t="shared" si="31"/>
        <v>59.769230769230766</v>
      </c>
      <c r="W109" s="12" t="s">
        <v>291</v>
      </c>
      <c r="X109" s="12" t="s">
        <v>292</v>
      </c>
      <c r="Y109" s="5">
        <v>83</v>
      </c>
      <c r="Z109" s="5">
        <v>62</v>
      </c>
      <c r="AA109" s="12" t="s">
        <v>48</v>
      </c>
      <c r="AB109" s="5">
        <v>82</v>
      </c>
      <c r="AC109" s="12" t="s">
        <v>49</v>
      </c>
      <c r="AD109" s="5">
        <v>75</v>
      </c>
      <c r="AE109" s="12" t="s">
        <v>48</v>
      </c>
      <c r="AF109" s="5">
        <v>79</v>
      </c>
      <c r="AG109" s="5">
        <v>67</v>
      </c>
      <c r="AH109" s="5">
        <v>82</v>
      </c>
      <c r="AI109" s="12" t="s">
        <v>49</v>
      </c>
      <c r="AJ109" s="5">
        <v>64</v>
      </c>
      <c r="AK109" s="5">
        <v>76</v>
      </c>
      <c r="AL109" s="5">
        <v>62</v>
      </c>
      <c r="AM109" s="5">
        <v>68</v>
      </c>
      <c r="AN109" s="20">
        <f t="shared" ref="AN109:AN114" si="39">Y109*1+Z109*4+AB109*2.5+AC109*1+AD109*4.5+AF109*3+AG109*2+AH109*2+AI109*2+AJ109*2+AK109*2+AL109*3+AM109*2</f>
        <v>2265.5</v>
      </c>
      <c r="AO109" s="20">
        <v>31</v>
      </c>
      <c r="AP109" s="20">
        <f t="shared" si="33"/>
        <v>73.08064516129032</v>
      </c>
      <c r="AQ109" s="20">
        <f t="shared" si="34"/>
        <v>3819.5</v>
      </c>
      <c r="AR109" s="20">
        <f t="shared" si="35"/>
        <v>57</v>
      </c>
      <c r="AS109" s="20">
        <f t="shared" si="36"/>
        <v>67.008771929824562</v>
      </c>
      <c r="AT109" s="20">
        <v>0</v>
      </c>
      <c r="AU109" s="20">
        <f t="shared" si="37"/>
        <v>67.008771929824562</v>
      </c>
    </row>
    <row r="110" spans="1:47" x14ac:dyDescent="0.15">
      <c r="A110" s="4">
        <v>107</v>
      </c>
      <c r="B110" s="11" t="s">
        <v>294</v>
      </c>
      <c r="C110" s="15" t="s">
        <v>295</v>
      </c>
      <c r="D110" s="11" t="s">
        <v>48</v>
      </c>
      <c r="E110" s="11" t="s">
        <v>49</v>
      </c>
      <c r="F110" s="3">
        <v>70</v>
      </c>
      <c r="G110" s="3">
        <v>69</v>
      </c>
      <c r="H110" s="3">
        <v>80</v>
      </c>
      <c r="I110" s="11" t="s">
        <v>48</v>
      </c>
      <c r="J110" s="11" t="s">
        <v>185</v>
      </c>
      <c r="K110" s="3"/>
      <c r="L110" s="11" t="s">
        <v>48</v>
      </c>
      <c r="M110" s="3">
        <v>74</v>
      </c>
      <c r="N110" s="3">
        <v>80</v>
      </c>
      <c r="O110" s="11" t="s">
        <v>169</v>
      </c>
      <c r="P110" s="11" t="s">
        <v>49</v>
      </c>
      <c r="Q110" s="3"/>
      <c r="R110" s="11" t="s">
        <v>194</v>
      </c>
      <c r="S110" s="20">
        <f t="shared" si="38"/>
        <v>1684</v>
      </c>
      <c r="T110" s="20">
        <v>26</v>
      </c>
      <c r="U110" s="20">
        <f t="shared" si="31"/>
        <v>64.769230769230774</v>
      </c>
      <c r="W110" s="12" t="s">
        <v>294</v>
      </c>
      <c r="X110" s="16" t="s">
        <v>295</v>
      </c>
      <c r="Y110" s="5">
        <v>77</v>
      </c>
      <c r="Z110" s="5">
        <v>44</v>
      </c>
      <c r="AA110" s="12" t="s">
        <v>48</v>
      </c>
      <c r="AB110" s="5">
        <v>84</v>
      </c>
      <c r="AC110" s="12" t="s">
        <v>49</v>
      </c>
      <c r="AD110" s="5">
        <v>68</v>
      </c>
      <c r="AE110" s="12" t="s">
        <v>48</v>
      </c>
      <c r="AF110" s="5">
        <v>63</v>
      </c>
      <c r="AG110" s="5">
        <v>75</v>
      </c>
      <c r="AH110" s="5">
        <v>79</v>
      </c>
      <c r="AI110" s="12" t="s">
        <v>49</v>
      </c>
      <c r="AJ110" s="5">
        <v>63</v>
      </c>
      <c r="AK110" s="5">
        <v>84</v>
      </c>
      <c r="AL110" s="5">
        <v>83</v>
      </c>
      <c r="AM110" s="5">
        <v>32</v>
      </c>
      <c r="AN110" s="20">
        <f t="shared" si="39"/>
        <v>2128</v>
      </c>
      <c r="AO110" s="20">
        <v>31</v>
      </c>
      <c r="AP110" s="20">
        <f t="shared" si="33"/>
        <v>68.645161290322577</v>
      </c>
      <c r="AQ110" s="20">
        <f t="shared" si="34"/>
        <v>3812</v>
      </c>
      <c r="AR110" s="20">
        <f t="shared" si="35"/>
        <v>57</v>
      </c>
      <c r="AS110" s="20">
        <f t="shared" si="36"/>
        <v>66.877192982456137</v>
      </c>
      <c r="AT110" s="20">
        <v>0</v>
      </c>
      <c r="AU110" s="20">
        <f t="shared" si="37"/>
        <v>66.877192982456137</v>
      </c>
    </row>
    <row r="111" spans="1:47" x14ac:dyDescent="0.15">
      <c r="A111" s="4">
        <v>108</v>
      </c>
      <c r="B111" s="11" t="s">
        <v>296</v>
      </c>
      <c r="C111" s="15" t="s">
        <v>297</v>
      </c>
      <c r="D111" s="11" t="s">
        <v>48</v>
      </c>
      <c r="E111" s="11" t="s">
        <v>49</v>
      </c>
      <c r="F111" s="3">
        <v>70</v>
      </c>
      <c r="G111" s="3">
        <v>62</v>
      </c>
      <c r="H111" s="3">
        <v>83</v>
      </c>
      <c r="I111" s="11" t="s">
        <v>48</v>
      </c>
      <c r="J111" s="11" t="s">
        <v>172</v>
      </c>
      <c r="K111" s="11" t="s">
        <v>48</v>
      </c>
      <c r="L111" s="11" t="s">
        <v>48</v>
      </c>
      <c r="M111" s="3">
        <v>65</v>
      </c>
      <c r="N111" s="3">
        <v>77</v>
      </c>
      <c r="O111" s="3">
        <v>60</v>
      </c>
      <c r="P111" s="11" t="s">
        <v>49</v>
      </c>
      <c r="Q111" s="11" t="s">
        <v>48</v>
      </c>
      <c r="R111" s="3">
        <v>62</v>
      </c>
      <c r="S111" s="20">
        <f t="shared" si="38"/>
        <v>1667.5</v>
      </c>
      <c r="T111" s="20">
        <v>26</v>
      </c>
      <c r="U111" s="20">
        <f t="shared" si="31"/>
        <v>64.134615384615387</v>
      </c>
      <c r="W111" s="12" t="s">
        <v>296</v>
      </c>
      <c r="X111" s="16" t="s">
        <v>297</v>
      </c>
      <c r="Y111" s="5">
        <v>70</v>
      </c>
      <c r="Z111" s="5">
        <v>50</v>
      </c>
      <c r="AA111" s="12" t="s">
        <v>48</v>
      </c>
      <c r="AB111" s="5">
        <v>81</v>
      </c>
      <c r="AC111" s="12" t="s">
        <v>49</v>
      </c>
      <c r="AD111" s="5">
        <v>69</v>
      </c>
      <c r="AE111" s="12" t="s">
        <v>48</v>
      </c>
      <c r="AF111" s="5">
        <v>75</v>
      </c>
      <c r="AG111" s="5">
        <v>69</v>
      </c>
      <c r="AH111" s="5">
        <v>78</v>
      </c>
      <c r="AI111" s="12" t="s">
        <v>49</v>
      </c>
      <c r="AJ111" s="5">
        <v>64</v>
      </c>
      <c r="AK111" s="5">
        <v>80</v>
      </c>
      <c r="AL111" s="5">
        <v>74</v>
      </c>
      <c r="AM111" s="5">
        <v>38</v>
      </c>
      <c r="AN111" s="20">
        <f t="shared" si="39"/>
        <v>2143</v>
      </c>
      <c r="AO111" s="20">
        <v>31</v>
      </c>
      <c r="AP111" s="20">
        <f t="shared" si="33"/>
        <v>69.129032258064512</v>
      </c>
      <c r="AQ111" s="20">
        <f t="shared" si="34"/>
        <v>3810.5</v>
      </c>
      <c r="AR111" s="20">
        <f t="shared" si="35"/>
        <v>57</v>
      </c>
      <c r="AS111" s="20">
        <f t="shared" si="36"/>
        <v>66.850877192982452</v>
      </c>
      <c r="AT111" s="20">
        <v>0</v>
      </c>
      <c r="AU111" s="20">
        <f t="shared" si="37"/>
        <v>66.850877192982452</v>
      </c>
    </row>
    <row r="112" spans="1:47" x14ac:dyDescent="0.15">
      <c r="A112" s="4">
        <v>109</v>
      </c>
      <c r="B112" s="11" t="s">
        <v>298</v>
      </c>
      <c r="C112" s="15" t="s">
        <v>299</v>
      </c>
      <c r="D112" s="11" t="s">
        <v>48</v>
      </c>
      <c r="E112" s="11" t="s">
        <v>49</v>
      </c>
      <c r="F112" s="3">
        <v>88</v>
      </c>
      <c r="G112" s="3">
        <v>73</v>
      </c>
      <c r="H112" s="3">
        <v>81</v>
      </c>
      <c r="I112" s="11" t="s">
        <v>48</v>
      </c>
      <c r="J112" s="11" t="s">
        <v>134</v>
      </c>
      <c r="K112" s="11" t="s">
        <v>48</v>
      </c>
      <c r="L112" s="11" t="s">
        <v>48</v>
      </c>
      <c r="M112" s="3">
        <v>61</v>
      </c>
      <c r="N112" s="3">
        <v>75</v>
      </c>
      <c r="O112" s="11" t="s">
        <v>139</v>
      </c>
      <c r="P112" s="11" t="s">
        <v>51</v>
      </c>
      <c r="Q112" s="11" t="s">
        <v>48</v>
      </c>
      <c r="R112" s="3">
        <v>87</v>
      </c>
      <c r="S112" s="20">
        <f t="shared" si="38"/>
        <v>1841.5</v>
      </c>
      <c r="T112" s="20">
        <v>26</v>
      </c>
      <c r="U112" s="20">
        <f t="shared" si="31"/>
        <v>70.82692307692308</v>
      </c>
      <c r="W112" s="12" t="s">
        <v>298</v>
      </c>
      <c r="X112" s="16" t="s">
        <v>299</v>
      </c>
      <c r="Y112" s="5">
        <v>70</v>
      </c>
      <c r="Z112" s="5">
        <v>46</v>
      </c>
      <c r="AA112" s="12" t="s">
        <v>48</v>
      </c>
      <c r="AB112" s="5">
        <v>65</v>
      </c>
      <c r="AC112" s="12" t="s">
        <v>51</v>
      </c>
      <c r="AD112" s="5">
        <v>58</v>
      </c>
      <c r="AE112" s="12" t="s">
        <v>48</v>
      </c>
      <c r="AF112" s="5">
        <v>70</v>
      </c>
      <c r="AG112" s="5">
        <v>71</v>
      </c>
      <c r="AH112" s="5">
        <v>81</v>
      </c>
      <c r="AI112" s="12" t="s">
        <v>49</v>
      </c>
      <c r="AJ112" s="5">
        <v>50</v>
      </c>
      <c r="AK112" s="5">
        <v>67</v>
      </c>
      <c r="AL112" s="5">
        <v>70</v>
      </c>
      <c r="AM112" s="5">
        <v>40</v>
      </c>
      <c r="AN112" s="20">
        <f t="shared" si="39"/>
        <v>1960.5</v>
      </c>
      <c r="AO112" s="20">
        <v>31</v>
      </c>
      <c r="AP112" s="20">
        <f t="shared" si="33"/>
        <v>63.241935483870968</v>
      </c>
      <c r="AQ112" s="20">
        <f t="shared" si="34"/>
        <v>3802</v>
      </c>
      <c r="AR112" s="20">
        <f t="shared" si="35"/>
        <v>57</v>
      </c>
      <c r="AS112" s="20">
        <f t="shared" si="36"/>
        <v>66.701754385964918</v>
      </c>
      <c r="AT112" s="20">
        <v>0</v>
      </c>
      <c r="AU112" s="20">
        <f t="shared" si="37"/>
        <v>66.701754385964918</v>
      </c>
    </row>
    <row r="113" spans="1:47" x14ac:dyDescent="0.15">
      <c r="A113" s="4">
        <v>110</v>
      </c>
      <c r="B113" s="11" t="s">
        <v>300</v>
      </c>
      <c r="C113" s="15" t="s">
        <v>301</v>
      </c>
      <c r="D113" s="11" t="s">
        <v>48</v>
      </c>
      <c r="E113" s="11" t="s">
        <v>50</v>
      </c>
      <c r="F113" s="3">
        <v>77</v>
      </c>
      <c r="G113" s="11" t="s">
        <v>293</v>
      </c>
      <c r="H113" s="3">
        <v>81</v>
      </c>
      <c r="I113" s="11" t="s">
        <v>48</v>
      </c>
      <c r="J113" s="11" t="s">
        <v>178</v>
      </c>
      <c r="K113" s="11" t="s">
        <v>48</v>
      </c>
      <c r="L113" s="11" t="s">
        <v>48</v>
      </c>
      <c r="M113" s="3">
        <v>68</v>
      </c>
      <c r="N113" s="3">
        <v>85</v>
      </c>
      <c r="O113" s="3">
        <v>62</v>
      </c>
      <c r="P113" s="11" t="s">
        <v>49</v>
      </c>
      <c r="Q113" s="11" t="s">
        <v>48</v>
      </c>
      <c r="R113" s="11" t="s">
        <v>125</v>
      </c>
      <c r="S113" s="20">
        <f t="shared" si="38"/>
        <v>1521.5</v>
      </c>
      <c r="T113" s="20">
        <v>26</v>
      </c>
      <c r="U113" s="20">
        <f t="shared" si="31"/>
        <v>58.519230769230766</v>
      </c>
      <c r="W113" s="12" t="s">
        <v>300</v>
      </c>
      <c r="X113" s="16" t="s">
        <v>301</v>
      </c>
      <c r="Y113" s="5">
        <v>81</v>
      </c>
      <c r="Z113" s="5">
        <v>51</v>
      </c>
      <c r="AA113" s="12" t="s">
        <v>48</v>
      </c>
      <c r="AB113" s="5">
        <v>98</v>
      </c>
      <c r="AC113" s="12" t="s">
        <v>51</v>
      </c>
      <c r="AD113" s="5">
        <v>72</v>
      </c>
      <c r="AE113" s="12" t="s">
        <v>48</v>
      </c>
      <c r="AF113" s="5">
        <v>85</v>
      </c>
      <c r="AG113" s="5">
        <v>45</v>
      </c>
      <c r="AH113" s="5">
        <v>78</v>
      </c>
      <c r="AI113" s="12" t="s">
        <v>51</v>
      </c>
      <c r="AJ113" s="5">
        <v>78</v>
      </c>
      <c r="AK113" s="5">
        <v>90</v>
      </c>
      <c r="AL113" s="5">
        <v>78</v>
      </c>
      <c r="AM113" s="5">
        <v>61</v>
      </c>
      <c r="AN113" s="20">
        <f t="shared" si="39"/>
        <v>2272</v>
      </c>
      <c r="AO113" s="20">
        <v>31</v>
      </c>
      <c r="AP113" s="20">
        <f t="shared" si="33"/>
        <v>73.290322580645167</v>
      </c>
      <c r="AQ113" s="20">
        <f t="shared" si="34"/>
        <v>3793.5</v>
      </c>
      <c r="AR113" s="20">
        <f t="shared" si="35"/>
        <v>57</v>
      </c>
      <c r="AS113" s="20">
        <f t="shared" si="36"/>
        <v>66.55263157894737</v>
      </c>
      <c r="AT113" s="20">
        <v>0</v>
      </c>
      <c r="AU113" s="20">
        <f t="shared" si="37"/>
        <v>66.55263157894737</v>
      </c>
    </row>
    <row r="114" spans="1:47" x14ac:dyDescent="0.15">
      <c r="A114" s="4">
        <v>111</v>
      </c>
      <c r="B114" s="11" t="s">
        <v>302</v>
      </c>
      <c r="C114" s="15" t="s">
        <v>303</v>
      </c>
      <c r="D114" s="11" t="s">
        <v>48</v>
      </c>
      <c r="E114" s="11" t="s">
        <v>49</v>
      </c>
      <c r="F114" s="3">
        <v>73</v>
      </c>
      <c r="G114" s="11" t="s">
        <v>186</v>
      </c>
      <c r="H114" s="3">
        <v>74</v>
      </c>
      <c r="I114" s="11" t="s">
        <v>48</v>
      </c>
      <c r="J114" s="11" t="s">
        <v>122</v>
      </c>
      <c r="K114" s="11" t="s">
        <v>48</v>
      </c>
      <c r="L114" s="11" t="s">
        <v>48</v>
      </c>
      <c r="M114" s="3">
        <v>60</v>
      </c>
      <c r="N114" s="3">
        <v>74</v>
      </c>
      <c r="O114" s="3">
        <v>61</v>
      </c>
      <c r="P114" s="11" t="s">
        <v>49</v>
      </c>
      <c r="Q114" s="11" t="s">
        <v>48</v>
      </c>
      <c r="R114" s="11" t="s">
        <v>101</v>
      </c>
      <c r="S114" s="20">
        <f t="shared" si="38"/>
        <v>1499</v>
      </c>
      <c r="T114" s="20">
        <v>26</v>
      </c>
      <c r="U114" s="20">
        <f t="shared" si="31"/>
        <v>57.653846153846153</v>
      </c>
      <c r="W114" s="12" t="s">
        <v>302</v>
      </c>
      <c r="X114" s="12" t="s">
        <v>303</v>
      </c>
      <c r="Y114" s="5">
        <v>84</v>
      </c>
      <c r="Z114" s="5">
        <v>71</v>
      </c>
      <c r="AA114" s="12" t="s">
        <v>48</v>
      </c>
      <c r="AB114" s="5">
        <v>78</v>
      </c>
      <c r="AC114" s="12" t="s">
        <v>51</v>
      </c>
      <c r="AD114" s="5">
        <v>75</v>
      </c>
      <c r="AE114" s="12" t="s">
        <v>48</v>
      </c>
      <c r="AF114" s="5">
        <v>67</v>
      </c>
      <c r="AG114" s="5">
        <v>66</v>
      </c>
      <c r="AH114" s="5">
        <v>81</v>
      </c>
      <c r="AI114" s="12" t="s">
        <v>49</v>
      </c>
      <c r="AJ114" s="5">
        <v>72</v>
      </c>
      <c r="AK114" s="5">
        <v>90</v>
      </c>
      <c r="AL114" s="5">
        <v>68</v>
      </c>
      <c r="AM114" s="5">
        <v>62</v>
      </c>
      <c r="AN114" s="20">
        <f t="shared" si="39"/>
        <v>2292.5</v>
      </c>
      <c r="AO114" s="20">
        <v>31</v>
      </c>
      <c r="AP114" s="20">
        <f t="shared" si="33"/>
        <v>73.951612903225808</v>
      </c>
      <c r="AQ114" s="20">
        <f t="shared" si="34"/>
        <v>3791.5</v>
      </c>
      <c r="AR114" s="20">
        <f t="shared" si="35"/>
        <v>57</v>
      </c>
      <c r="AS114" s="20">
        <f t="shared" si="36"/>
        <v>66.517543859649123</v>
      </c>
      <c r="AT114" s="20">
        <v>0</v>
      </c>
      <c r="AU114" s="20">
        <f t="shared" si="37"/>
        <v>66.517543859649123</v>
      </c>
    </row>
    <row r="115" spans="1:47" x14ac:dyDescent="0.15">
      <c r="A115" s="4">
        <v>112</v>
      </c>
      <c r="B115" s="11" t="s">
        <v>304</v>
      </c>
      <c r="C115" s="15" t="s">
        <v>305</v>
      </c>
      <c r="D115" s="11" t="s">
        <v>48</v>
      </c>
      <c r="E115" s="11" t="s">
        <v>51</v>
      </c>
      <c r="F115" s="3">
        <v>77</v>
      </c>
      <c r="G115" s="3">
        <v>65</v>
      </c>
      <c r="H115" s="3">
        <v>81</v>
      </c>
      <c r="I115" s="11" t="s">
        <v>48</v>
      </c>
      <c r="J115" s="11" t="s">
        <v>134</v>
      </c>
      <c r="K115" s="11" t="s">
        <v>48</v>
      </c>
      <c r="L115" s="11" t="s">
        <v>48</v>
      </c>
      <c r="M115" s="3">
        <v>68</v>
      </c>
      <c r="N115" s="3">
        <v>82</v>
      </c>
      <c r="O115" s="11" t="s">
        <v>185</v>
      </c>
      <c r="P115" s="11" t="s">
        <v>112</v>
      </c>
      <c r="Q115" s="11" t="s">
        <v>48</v>
      </c>
      <c r="R115" s="11" t="s">
        <v>225</v>
      </c>
      <c r="S115" s="20">
        <f t="shared" si="38"/>
        <v>1679</v>
      </c>
      <c r="T115" s="20">
        <v>26</v>
      </c>
      <c r="U115" s="20">
        <f t="shared" si="31"/>
        <v>64.57692307692308</v>
      </c>
      <c r="W115" s="12" t="s">
        <v>304</v>
      </c>
      <c r="X115" s="16" t="s">
        <v>305</v>
      </c>
      <c r="Y115" s="5">
        <v>75</v>
      </c>
      <c r="Z115" s="5">
        <v>62</v>
      </c>
      <c r="AA115" s="12" t="s">
        <v>48</v>
      </c>
      <c r="AB115" s="5">
        <v>70</v>
      </c>
      <c r="AC115" s="12" t="s">
        <v>51</v>
      </c>
      <c r="AD115" s="5">
        <v>73</v>
      </c>
      <c r="AE115" s="12" t="s">
        <v>48</v>
      </c>
      <c r="AF115" s="5">
        <v>82</v>
      </c>
      <c r="AG115" s="12" t="s">
        <v>48</v>
      </c>
      <c r="AH115" s="5">
        <v>83</v>
      </c>
      <c r="AI115" s="12" t="s">
        <v>51</v>
      </c>
      <c r="AJ115" s="5">
        <v>65</v>
      </c>
      <c r="AK115" s="5">
        <v>48</v>
      </c>
      <c r="AL115" s="5">
        <v>63</v>
      </c>
      <c r="AM115" s="5">
        <v>46</v>
      </c>
      <c r="AN115" s="20">
        <f>Y115*1+Z115*4+AB115*2.5+AC115*1+AD115*4.5+AF115*3+AH115*2+AI115*2+AJ115*2+AK115*2+AL115*3+AM115*2</f>
        <v>1970.5</v>
      </c>
      <c r="AO115" s="20">
        <v>29</v>
      </c>
      <c r="AP115" s="20">
        <f t="shared" si="33"/>
        <v>67.948275862068968</v>
      </c>
      <c r="AQ115" s="20">
        <f t="shared" si="34"/>
        <v>3649.5</v>
      </c>
      <c r="AR115" s="20">
        <f t="shared" si="35"/>
        <v>55</v>
      </c>
      <c r="AS115" s="20">
        <f t="shared" si="36"/>
        <v>66.354545454545459</v>
      </c>
      <c r="AT115" s="20">
        <v>0</v>
      </c>
      <c r="AU115" s="20">
        <f t="shared" si="37"/>
        <v>66.354545454545459</v>
      </c>
    </row>
    <row r="116" spans="1:47" x14ac:dyDescent="0.15">
      <c r="A116" s="4">
        <v>113</v>
      </c>
      <c r="B116" s="11" t="s">
        <v>306</v>
      </c>
      <c r="C116" s="15" t="s">
        <v>307</v>
      </c>
      <c r="D116" s="11" t="s">
        <v>48</v>
      </c>
      <c r="E116" s="11" t="s">
        <v>51</v>
      </c>
      <c r="F116" s="3">
        <v>76</v>
      </c>
      <c r="G116" s="11" t="s">
        <v>152</v>
      </c>
      <c r="H116" s="3">
        <v>79</v>
      </c>
      <c r="I116" s="11" t="s">
        <v>48</v>
      </c>
      <c r="J116" s="11" t="s">
        <v>228</v>
      </c>
      <c r="K116" s="11" t="s">
        <v>48</v>
      </c>
      <c r="L116" s="11" t="s">
        <v>48</v>
      </c>
      <c r="M116" s="3">
        <v>82</v>
      </c>
      <c r="N116" s="3">
        <v>80</v>
      </c>
      <c r="O116" s="11" t="s">
        <v>308</v>
      </c>
      <c r="P116" s="11" t="s">
        <v>49</v>
      </c>
      <c r="Q116" s="11" t="s">
        <v>48</v>
      </c>
      <c r="R116" s="3">
        <v>92</v>
      </c>
      <c r="S116" s="20">
        <f t="shared" si="38"/>
        <v>1678.5</v>
      </c>
      <c r="T116" s="20">
        <v>26</v>
      </c>
      <c r="U116" s="20">
        <f t="shared" si="31"/>
        <v>64.557692307692307</v>
      </c>
      <c r="W116" s="12" t="s">
        <v>306</v>
      </c>
      <c r="X116" s="16" t="s">
        <v>307</v>
      </c>
      <c r="Y116" s="5">
        <v>76</v>
      </c>
      <c r="Z116" s="5">
        <v>48</v>
      </c>
      <c r="AA116" s="12" t="s">
        <v>48</v>
      </c>
      <c r="AB116" s="5">
        <v>83</v>
      </c>
      <c r="AC116" s="12" t="s">
        <v>51</v>
      </c>
      <c r="AD116" s="5">
        <v>64</v>
      </c>
      <c r="AE116" s="12" t="s">
        <v>48</v>
      </c>
      <c r="AF116" s="5">
        <v>77</v>
      </c>
      <c r="AG116" s="12" t="s">
        <v>48</v>
      </c>
      <c r="AH116" s="5">
        <v>69</v>
      </c>
      <c r="AI116" s="12" t="s">
        <v>49</v>
      </c>
      <c r="AJ116" s="5">
        <v>67</v>
      </c>
      <c r="AK116" s="5">
        <v>63</v>
      </c>
      <c r="AL116" s="5">
        <v>64</v>
      </c>
      <c r="AM116" s="5">
        <v>68</v>
      </c>
      <c r="AN116" s="20">
        <f>Y116*1+Z116*4+AB116*2.5+AC116*1+AD116*4.5+AF116*3+AH116*2+AI116*2+AJ116*2+AK116*2+AL116*3+AM116*2</f>
        <v>1965.5</v>
      </c>
      <c r="AO116" s="20">
        <v>29</v>
      </c>
      <c r="AP116" s="20">
        <f t="shared" si="33"/>
        <v>67.775862068965523</v>
      </c>
      <c r="AQ116" s="20">
        <f t="shared" si="34"/>
        <v>3644</v>
      </c>
      <c r="AR116" s="20">
        <f t="shared" si="35"/>
        <v>55</v>
      </c>
      <c r="AS116" s="20">
        <f t="shared" si="36"/>
        <v>66.25454545454545</v>
      </c>
      <c r="AT116" s="20">
        <v>0</v>
      </c>
      <c r="AU116" s="20">
        <f t="shared" si="37"/>
        <v>66.25454545454545</v>
      </c>
    </row>
    <row r="117" spans="1:47" x14ac:dyDescent="0.15">
      <c r="A117" s="4">
        <v>114</v>
      </c>
      <c r="B117" s="11" t="s">
        <v>309</v>
      </c>
      <c r="C117" s="15" t="s">
        <v>310</v>
      </c>
      <c r="D117" s="11" t="s">
        <v>48</v>
      </c>
      <c r="E117" s="11" t="s">
        <v>51</v>
      </c>
      <c r="F117" s="11" t="s">
        <v>88</v>
      </c>
      <c r="G117" s="3">
        <v>72</v>
      </c>
      <c r="H117" s="3">
        <v>69</v>
      </c>
      <c r="I117" s="11" t="s">
        <v>48</v>
      </c>
      <c r="J117" s="11" t="s">
        <v>283</v>
      </c>
      <c r="K117" s="3"/>
      <c r="L117" s="11" t="s">
        <v>48</v>
      </c>
      <c r="M117" s="3">
        <v>69</v>
      </c>
      <c r="N117" s="3">
        <v>76</v>
      </c>
      <c r="O117" s="11" t="s">
        <v>139</v>
      </c>
      <c r="P117" s="11" t="s">
        <v>51</v>
      </c>
      <c r="Q117" s="11" t="s">
        <v>48</v>
      </c>
      <c r="R117" s="11" t="s">
        <v>169</v>
      </c>
      <c r="S117" s="20">
        <f t="shared" si="38"/>
        <v>1555</v>
      </c>
      <c r="T117" s="20">
        <v>26</v>
      </c>
      <c r="U117" s="20">
        <f t="shared" si="31"/>
        <v>59.807692307692307</v>
      </c>
      <c r="W117" s="12" t="s">
        <v>309</v>
      </c>
      <c r="X117" s="16" t="s">
        <v>310</v>
      </c>
      <c r="Y117" s="5">
        <v>80</v>
      </c>
      <c r="Z117" s="5">
        <v>73</v>
      </c>
      <c r="AA117" s="12" t="s">
        <v>48</v>
      </c>
      <c r="AB117" s="5">
        <v>73</v>
      </c>
      <c r="AC117" s="12" t="s">
        <v>51</v>
      </c>
      <c r="AD117" s="5">
        <v>57</v>
      </c>
      <c r="AE117" s="12" t="s">
        <v>48</v>
      </c>
      <c r="AF117" s="5">
        <v>74</v>
      </c>
      <c r="AG117" s="5">
        <v>72</v>
      </c>
      <c r="AH117" s="5">
        <v>78</v>
      </c>
      <c r="AI117" s="12" t="s">
        <v>51</v>
      </c>
      <c r="AJ117" s="5">
        <v>70</v>
      </c>
      <c r="AK117" s="5">
        <v>75</v>
      </c>
      <c r="AL117" s="5">
        <v>81</v>
      </c>
      <c r="AM117" s="5">
        <v>51</v>
      </c>
      <c r="AN117" s="20">
        <f>Y117*1+Z117*4+AB117*2.5+AC117*1+AD117*4.5+AF117*3+AG117*2+AH117*2+AI117*2+AJ117*2+AK117*2+AL117*3+AM117*2</f>
        <v>2193</v>
      </c>
      <c r="AO117" s="20">
        <v>31</v>
      </c>
      <c r="AP117" s="20">
        <f t="shared" si="33"/>
        <v>70.741935483870961</v>
      </c>
      <c r="AQ117" s="20">
        <f t="shared" si="34"/>
        <v>3748</v>
      </c>
      <c r="AR117" s="20">
        <f t="shared" si="35"/>
        <v>57</v>
      </c>
      <c r="AS117" s="20">
        <f t="shared" si="36"/>
        <v>65.754385964912274</v>
      </c>
      <c r="AT117" s="20">
        <v>0</v>
      </c>
      <c r="AU117" s="20">
        <f t="shared" si="37"/>
        <v>65.754385964912274</v>
      </c>
    </row>
    <row r="118" spans="1:47" x14ac:dyDescent="0.15">
      <c r="A118" s="4">
        <v>115</v>
      </c>
      <c r="B118" s="11" t="s">
        <v>311</v>
      </c>
      <c r="C118" s="15" t="s">
        <v>312</v>
      </c>
      <c r="D118" s="11" t="s">
        <v>48</v>
      </c>
      <c r="E118" s="11" t="s">
        <v>51</v>
      </c>
      <c r="F118" s="3">
        <v>79</v>
      </c>
      <c r="G118" s="3">
        <v>64</v>
      </c>
      <c r="H118" s="3">
        <v>72</v>
      </c>
      <c r="I118" s="11" t="s">
        <v>48</v>
      </c>
      <c r="J118" s="11" t="s">
        <v>228</v>
      </c>
      <c r="K118" s="3"/>
      <c r="L118" s="11" t="s">
        <v>48</v>
      </c>
      <c r="M118" s="11" t="s">
        <v>313</v>
      </c>
      <c r="N118" s="11" t="s">
        <v>48</v>
      </c>
      <c r="O118" s="3">
        <v>68</v>
      </c>
      <c r="P118" s="11" t="s">
        <v>51</v>
      </c>
      <c r="Q118" s="3"/>
      <c r="R118" s="3">
        <v>61</v>
      </c>
      <c r="S118" s="20">
        <f>E118*1+F118*3+G118*4+H118*3+J118*4.5+M118*2+O118*2+P118*1+R118*3</f>
        <v>1399.5</v>
      </c>
      <c r="T118" s="20">
        <v>23.5</v>
      </c>
      <c r="U118" s="20">
        <f t="shared" si="31"/>
        <v>59.553191489361701</v>
      </c>
      <c r="W118" s="12" t="s">
        <v>311</v>
      </c>
      <c r="X118" s="17" t="s">
        <v>312</v>
      </c>
      <c r="Y118" s="7">
        <v>79</v>
      </c>
      <c r="Z118" s="8">
        <v>63</v>
      </c>
      <c r="AA118" s="13" t="s">
        <v>48</v>
      </c>
      <c r="AB118" s="8">
        <v>83</v>
      </c>
      <c r="AC118" s="14" t="s">
        <v>51</v>
      </c>
      <c r="AD118" s="8">
        <v>74</v>
      </c>
      <c r="AE118" s="5"/>
      <c r="AF118" s="7">
        <v>79</v>
      </c>
      <c r="AG118" s="8">
        <v>70</v>
      </c>
      <c r="AH118" s="8">
        <v>70</v>
      </c>
      <c r="AI118" s="14" t="s">
        <v>49</v>
      </c>
      <c r="AJ118" s="8">
        <v>56</v>
      </c>
      <c r="AK118" s="8">
        <v>69</v>
      </c>
      <c r="AL118" s="8">
        <v>63</v>
      </c>
      <c r="AM118" s="8">
        <v>50</v>
      </c>
      <c r="AN118" s="20">
        <f>Y118*1+Z118*4+AB118*2.5+AC118*1+AD118*4.5+AF118*3+AG118*2+AH118*2+AI118*2+AJ118*2+AK118*2+AL118*3+AM118*2</f>
        <v>2172.5</v>
      </c>
      <c r="AO118" s="20">
        <v>31</v>
      </c>
      <c r="AP118" s="20">
        <f t="shared" si="33"/>
        <v>70.08064516129032</v>
      </c>
      <c r="AQ118" s="20">
        <f t="shared" si="34"/>
        <v>3572</v>
      </c>
      <c r="AR118" s="20">
        <f t="shared" si="35"/>
        <v>54.5</v>
      </c>
      <c r="AS118" s="20">
        <f t="shared" si="36"/>
        <v>65.541284403669721</v>
      </c>
      <c r="AT118" s="20">
        <v>0</v>
      </c>
      <c r="AU118" s="20">
        <f t="shared" si="37"/>
        <v>65.541284403669721</v>
      </c>
    </row>
    <row r="119" spans="1:47" x14ac:dyDescent="0.15">
      <c r="A119" s="4">
        <v>116</v>
      </c>
      <c r="B119" s="11" t="s">
        <v>314</v>
      </c>
      <c r="C119" s="15" t="s">
        <v>315</v>
      </c>
      <c r="D119" s="11" t="s">
        <v>48</v>
      </c>
      <c r="E119" s="11" t="s">
        <v>49</v>
      </c>
      <c r="F119" s="3">
        <v>71</v>
      </c>
      <c r="G119" s="11" t="s">
        <v>194</v>
      </c>
      <c r="H119" s="3">
        <v>77</v>
      </c>
      <c r="I119" s="11" t="s">
        <v>48</v>
      </c>
      <c r="J119" s="11" t="s">
        <v>163</v>
      </c>
      <c r="K119" s="3"/>
      <c r="L119" s="11" t="s">
        <v>48</v>
      </c>
      <c r="M119" s="11" t="s">
        <v>169</v>
      </c>
      <c r="N119" s="3">
        <v>83</v>
      </c>
      <c r="O119" s="11" t="s">
        <v>173</v>
      </c>
      <c r="P119" s="11" t="s">
        <v>49</v>
      </c>
      <c r="Q119" s="11" t="s">
        <v>48</v>
      </c>
      <c r="R119" s="11" t="s">
        <v>152</v>
      </c>
      <c r="S119" s="20">
        <f>E119*1+F119*3+G119*4+H119*3+J119*4.5+M119*2+N119*2.5+O119*2+P119*1+R119*3</f>
        <v>1473.5</v>
      </c>
      <c r="T119" s="20">
        <v>26</v>
      </c>
      <c r="U119" s="20">
        <f t="shared" si="31"/>
        <v>56.67307692307692</v>
      </c>
      <c r="W119" s="12" t="s">
        <v>314</v>
      </c>
      <c r="X119" s="16" t="s">
        <v>315</v>
      </c>
      <c r="Y119" s="5">
        <v>85</v>
      </c>
      <c r="Z119" s="5">
        <v>64</v>
      </c>
      <c r="AA119" s="12" t="s">
        <v>48</v>
      </c>
      <c r="AB119" s="5">
        <v>88</v>
      </c>
      <c r="AC119" s="12" t="s">
        <v>49</v>
      </c>
      <c r="AD119" s="5">
        <v>67</v>
      </c>
      <c r="AE119" s="5">
        <v>80</v>
      </c>
      <c r="AF119" s="5">
        <v>82</v>
      </c>
      <c r="AG119" s="5">
        <v>41</v>
      </c>
      <c r="AH119" s="5">
        <v>78</v>
      </c>
      <c r="AI119" s="12" t="s">
        <v>51</v>
      </c>
      <c r="AJ119" s="5">
        <v>78</v>
      </c>
      <c r="AK119" s="5">
        <v>91</v>
      </c>
      <c r="AL119" s="5">
        <v>73</v>
      </c>
      <c r="AM119" s="5">
        <v>34</v>
      </c>
      <c r="AN119" s="20">
        <f>Y119*1+Z119*4+AB119*2.5+AC119*1+AD119*4.5+AE119*2+AF119*3+AG119*2+AH119*2+AI119*2+AJ119*2+AK119*2+AL119*3+AM119*2</f>
        <v>2366.5</v>
      </c>
      <c r="AO119" s="20">
        <v>33</v>
      </c>
      <c r="AP119" s="20">
        <f t="shared" si="33"/>
        <v>71.712121212121218</v>
      </c>
      <c r="AQ119" s="20">
        <f t="shared" si="34"/>
        <v>3840</v>
      </c>
      <c r="AR119" s="20">
        <f t="shared" si="35"/>
        <v>59</v>
      </c>
      <c r="AS119" s="20">
        <f t="shared" si="36"/>
        <v>65.084745762711862</v>
      </c>
      <c r="AT119" s="20">
        <v>0</v>
      </c>
      <c r="AU119" s="20">
        <f t="shared" si="37"/>
        <v>65.084745762711862</v>
      </c>
    </row>
    <row r="120" spans="1:47" x14ac:dyDescent="0.15">
      <c r="A120" s="4">
        <v>117</v>
      </c>
      <c r="B120" s="11" t="s">
        <v>316</v>
      </c>
      <c r="C120" s="15" t="s">
        <v>317</v>
      </c>
      <c r="D120" s="11" t="s">
        <v>48</v>
      </c>
      <c r="E120" s="11" t="s">
        <v>49</v>
      </c>
      <c r="F120" s="3">
        <v>76</v>
      </c>
      <c r="G120" s="11" t="s">
        <v>115</v>
      </c>
      <c r="H120" s="3">
        <v>66</v>
      </c>
      <c r="I120" s="11" t="s">
        <v>48</v>
      </c>
      <c r="J120" s="11" t="s">
        <v>194</v>
      </c>
      <c r="K120" s="11" t="s">
        <v>48</v>
      </c>
      <c r="L120" s="11" t="s">
        <v>48</v>
      </c>
      <c r="M120" s="3">
        <v>71</v>
      </c>
      <c r="N120" s="3">
        <v>72</v>
      </c>
      <c r="O120" s="3">
        <v>74</v>
      </c>
      <c r="P120" s="11" t="s">
        <v>51</v>
      </c>
      <c r="Q120" s="11" t="s">
        <v>48</v>
      </c>
      <c r="R120" s="11" t="s">
        <v>100</v>
      </c>
      <c r="S120" s="20">
        <f>E120*1+F120*3+G120*4+H120*3+J120*4.5+M120*2+N120*2.5+O120*2+P120*1+R120*3</f>
        <v>1635.5</v>
      </c>
      <c r="T120" s="20">
        <v>26</v>
      </c>
      <c r="U120" s="20">
        <f t="shared" si="31"/>
        <v>62.903846153846153</v>
      </c>
      <c r="W120" s="12" t="s">
        <v>316</v>
      </c>
      <c r="X120" s="16" t="s">
        <v>317</v>
      </c>
      <c r="Y120" s="5">
        <v>70</v>
      </c>
      <c r="Z120" s="5">
        <v>46</v>
      </c>
      <c r="AA120" s="12" t="s">
        <v>48</v>
      </c>
      <c r="AB120" s="5">
        <v>66</v>
      </c>
      <c r="AC120" s="12" t="s">
        <v>51</v>
      </c>
      <c r="AD120" s="5">
        <v>73</v>
      </c>
      <c r="AE120" s="12" t="s">
        <v>48</v>
      </c>
      <c r="AF120" s="5">
        <v>74</v>
      </c>
      <c r="AG120" s="5">
        <v>47</v>
      </c>
      <c r="AH120" s="5">
        <v>66</v>
      </c>
      <c r="AI120" s="12" t="s">
        <v>50</v>
      </c>
      <c r="AJ120" s="5">
        <v>73</v>
      </c>
      <c r="AK120" s="5">
        <v>71</v>
      </c>
      <c r="AL120" s="5">
        <v>66</v>
      </c>
      <c r="AM120" s="5">
        <v>63</v>
      </c>
      <c r="AN120" s="20">
        <f>Y120*1+Z120*4+AB120*2.5+AC120*1+AD120*4.5+AF120*3+AG120*2+AH120*2+AI120*2+AJ120*2+AK120*2+AL120*3+AM120*2</f>
        <v>2072.5</v>
      </c>
      <c r="AO120" s="20">
        <v>31</v>
      </c>
      <c r="AP120" s="20">
        <f t="shared" si="33"/>
        <v>66.854838709677423</v>
      </c>
      <c r="AQ120" s="20">
        <f t="shared" si="34"/>
        <v>3708</v>
      </c>
      <c r="AR120" s="20">
        <f t="shared" si="35"/>
        <v>57</v>
      </c>
      <c r="AS120" s="20">
        <f t="shared" si="36"/>
        <v>65.05263157894737</v>
      </c>
      <c r="AT120" s="20">
        <v>0</v>
      </c>
      <c r="AU120" s="20">
        <f t="shared" si="37"/>
        <v>65.05263157894737</v>
      </c>
    </row>
    <row r="121" spans="1:47" x14ac:dyDescent="0.15">
      <c r="A121" s="4">
        <v>118</v>
      </c>
      <c r="B121" s="11" t="s">
        <v>318</v>
      </c>
      <c r="C121" s="15" t="s">
        <v>319</v>
      </c>
      <c r="D121" s="11" t="s">
        <v>48</v>
      </c>
      <c r="E121" s="11" t="s">
        <v>49</v>
      </c>
      <c r="F121" s="3">
        <v>62</v>
      </c>
      <c r="G121" s="3">
        <v>70</v>
      </c>
      <c r="H121" s="3">
        <v>69</v>
      </c>
      <c r="I121" s="11" t="s">
        <v>48</v>
      </c>
      <c r="J121" s="11" t="s">
        <v>194</v>
      </c>
      <c r="K121" s="11" t="s">
        <v>48</v>
      </c>
      <c r="L121" s="11" t="s">
        <v>48</v>
      </c>
      <c r="M121" s="11" t="s">
        <v>308</v>
      </c>
      <c r="N121" s="11" t="s">
        <v>115</v>
      </c>
      <c r="O121" s="11" t="s">
        <v>225</v>
      </c>
      <c r="P121" s="11" t="s">
        <v>49</v>
      </c>
      <c r="Q121" s="11" t="s">
        <v>48</v>
      </c>
      <c r="R121" s="11" t="s">
        <v>134</v>
      </c>
      <c r="S121" s="20">
        <f>E121*1+F121*3+G121*4+H121*3+J121*4.5+M121*2+N121*2.5+O121*2+P121*1+R121*3</f>
        <v>1496</v>
      </c>
      <c r="T121" s="20">
        <v>26</v>
      </c>
      <c r="U121" s="20">
        <f t="shared" si="31"/>
        <v>57.53846153846154</v>
      </c>
      <c r="W121" s="12" t="s">
        <v>318</v>
      </c>
      <c r="X121" s="16" t="s">
        <v>319</v>
      </c>
      <c r="Y121" s="5">
        <v>90</v>
      </c>
      <c r="Z121" s="5">
        <v>72</v>
      </c>
      <c r="AA121" s="12" t="s">
        <v>48</v>
      </c>
      <c r="AB121" s="5">
        <v>57</v>
      </c>
      <c r="AC121" s="12" t="s">
        <v>49</v>
      </c>
      <c r="AD121" s="5">
        <v>83</v>
      </c>
      <c r="AE121" s="12" t="s">
        <v>48</v>
      </c>
      <c r="AF121" s="5">
        <v>95</v>
      </c>
      <c r="AG121" s="12" t="s">
        <v>48</v>
      </c>
      <c r="AH121" s="5">
        <v>67</v>
      </c>
      <c r="AI121" s="12" t="s">
        <v>49</v>
      </c>
      <c r="AJ121" s="5">
        <v>65</v>
      </c>
      <c r="AK121" s="5">
        <v>74</v>
      </c>
      <c r="AL121" s="5">
        <v>52</v>
      </c>
      <c r="AM121" s="5">
        <v>37</v>
      </c>
      <c r="AN121" s="20">
        <f>Y121*1+Z121*4+AB121*2.5+AC121*1+AD121*4.5+AF121*3+AH121*2+AI121*2+AJ121*2+AK121*2+AL121*3+AM121*2</f>
        <v>2076</v>
      </c>
      <c r="AO121" s="20">
        <v>29</v>
      </c>
      <c r="AP121" s="20">
        <f t="shared" si="33"/>
        <v>71.58620689655173</v>
      </c>
      <c r="AQ121" s="20">
        <f t="shared" si="34"/>
        <v>3572</v>
      </c>
      <c r="AR121" s="20">
        <f t="shared" si="35"/>
        <v>55</v>
      </c>
      <c r="AS121" s="20">
        <f t="shared" si="36"/>
        <v>64.945454545454552</v>
      </c>
      <c r="AT121" s="20">
        <v>0</v>
      </c>
      <c r="AU121" s="20">
        <f t="shared" si="37"/>
        <v>64.945454545454552</v>
      </c>
    </row>
    <row r="122" spans="1:47" x14ac:dyDescent="0.15">
      <c r="A122" s="4">
        <v>119</v>
      </c>
      <c r="B122" s="11" t="s">
        <v>320</v>
      </c>
      <c r="C122" s="15" t="s">
        <v>321</v>
      </c>
      <c r="D122" s="11" t="s">
        <v>48</v>
      </c>
      <c r="E122" s="11" t="s">
        <v>49</v>
      </c>
      <c r="F122" s="3">
        <v>76</v>
      </c>
      <c r="G122" s="3">
        <v>65</v>
      </c>
      <c r="H122" s="3">
        <v>72</v>
      </c>
      <c r="I122" s="11" t="s">
        <v>48</v>
      </c>
      <c r="J122" s="11" t="s">
        <v>172</v>
      </c>
      <c r="K122" s="11" t="s">
        <v>48</v>
      </c>
      <c r="L122" s="11" t="s">
        <v>48</v>
      </c>
      <c r="M122" s="11" t="s">
        <v>322</v>
      </c>
      <c r="N122" s="11" t="s">
        <v>48</v>
      </c>
      <c r="O122" s="11" t="s">
        <v>152</v>
      </c>
      <c r="P122" s="11" t="s">
        <v>112</v>
      </c>
      <c r="Q122" s="3"/>
      <c r="R122" s="3">
        <v>62</v>
      </c>
      <c r="S122" s="20">
        <f>E122*1+F122*3+G122*4+H122*3+J122*4.5+M122*2+O122*2+P122*1+R122*3</f>
        <v>1336</v>
      </c>
      <c r="T122" s="20">
        <v>23.5</v>
      </c>
      <c r="U122" s="20">
        <f t="shared" si="31"/>
        <v>56.851063829787236</v>
      </c>
      <c r="W122" s="12" t="s">
        <v>320</v>
      </c>
      <c r="X122" s="13" t="s">
        <v>321</v>
      </c>
      <c r="Y122" s="7">
        <v>65</v>
      </c>
      <c r="Z122" s="8">
        <v>63</v>
      </c>
      <c r="AA122" s="13" t="s">
        <v>48</v>
      </c>
      <c r="AB122" s="8">
        <v>84</v>
      </c>
      <c r="AC122" s="14" t="s">
        <v>51</v>
      </c>
      <c r="AD122" s="8">
        <v>73</v>
      </c>
      <c r="AE122" s="5"/>
      <c r="AF122" s="7">
        <v>65</v>
      </c>
      <c r="AG122" s="8">
        <v>67</v>
      </c>
      <c r="AH122" s="8">
        <v>72</v>
      </c>
      <c r="AI122" s="14" t="s">
        <v>49</v>
      </c>
      <c r="AJ122" s="8">
        <v>65</v>
      </c>
      <c r="AK122" s="8">
        <v>76</v>
      </c>
      <c r="AL122" s="8">
        <v>73</v>
      </c>
      <c r="AM122" s="8">
        <v>60</v>
      </c>
      <c r="AN122" s="20">
        <f t="shared" ref="AN122:AN136" si="40">Y122*1+Z122*4+AB122*2.5+AC122*1+AD122*4.5+AF122*3+AG122*2+AH122*2+AI122*2+AJ122*2+AK122*2+AL122*3+AM122*2</f>
        <v>2194.5</v>
      </c>
      <c r="AO122" s="20">
        <v>31</v>
      </c>
      <c r="AP122" s="20">
        <f t="shared" si="33"/>
        <v>70.790322580645167</v>
      </c>
      <c r="AQ122" s="20">
        <f t="shared" si="34"/>
        <v>3530.5</v>
      </c>
      <c r="AR122" s="20">
        <f t="shared" si="35"/>
        <v>54.5</v>
      </c>
      <c r="AS122" s="20">
        <f t="shared" si="36"/>
        <v>64.779816513761475</v>
      </c>
      <c r="AT122" s="20">
        <v>0</v>
      </c>
      <c r="AU122" s="20">
        <f t="shared" si="37"/>
        <v>64.779816513761475</v>
      </c>
    </row>
    <row r="123" spans="1:47" x14ac:dyDescent="0.15">
      <c r="A123" s="4">
        <v>120</v>
      </c>
      <c r="B123" s="11" t="s">
        <v>323</v>
      </c>
      <c r="C123" s="15" t="s">
        <v>324</v>
      </c>
      <c r="D123" s="11" t="s">
        <v>48</v>
      </c>
      <c r="E123" s="11" t="s">
        <v>51</v>
      </c>
      <c r="F123" s="3">
        <v>78</v>
      </c>
      <c r="G123" s="11" t="s">
        <v>233</v>
      </c>
      <c r="H123" s="3">
        <v>78</v>
      </c>
      <c r="I123" s="11" t="s">
        <v>48</v>
      </c>
      <c r="J123" s="11" t="s">
        <v>163</v>
      </c>
      <c r="K123" s="3"/>
      <c r="L123" s="11" t="s">
        <v>48</v>
      </c>
      <c r="M123" s="11" t="s">
        <v>169</v>
      </c>
      <c r="N123" s="3">
        <v>76</v>
      </c>
      <c r="O123" s="11" t="s">
        <v>88</v>
      </c>
      <c r="P123" s="11" t="s">
        <v>49</v>
      </c>
      <c r="Q123" s="11" t="s">
        <v>48</v>
      </c>
      <c r="R123" s="11" t="s">
        <v>125</v>
      </c>
      <c r="S123" s="20">
        <f t="shared" ref="S123:S128" si="41">E123*1+F123*3+G123*4+H123*3+J123*4.5+M123*2+N123*2.5+O123*2+P123*1+R123*3</f>
        <v>1517</v>
      </c>
      <c r="T123" s="20">
        <v>26</v>
      </c>
      <c r="U123" s="20">
        <f t="shared" si="31"/>
        <v>58.346153846153847</v>
      </c>
      <c r="W123" s="12" t="s">
        <v>323</v>
      </c>
      <c r="X123" s="16" t="s">
        <v>324</v>
      </c>
      <c r="Y123" s="5">
        <v>67</v>
      </c>
      <c r="Z123" s="5">
        <v>65</v>
      </c>
      <c r="AA123" s="12" t="s">
        <v>48</v>
      </c>
      <c r="AB123" s="5">
        <v>85</v>
      </c>
      <c r="AC123" s="12" t="s">
        <v>49</v>
      </c>
      <c r="AD123" s="5">
        <v>71</v>
      </c>
      <c r="AE123" s="12" t="s">
        <v>48</v>
      </c>
      <c r="AF123" s="5">
        <v>64</v>
      </c>
      <c r="AG123" s="5">
        <v>72</v>
      </c>
      <c r="AH123" s="5">
        <v>69</v>
      </c>
      <c r="AI123" s="12" t="s">
        <v>49</v>
      </c>
      <c r="AJ123" s="5">
        <v>66</v>
      </c>
      <c r="AK123" s="5">
        <v>75</v>
      </c>
      <c r="AL123" s="5">
        <v>71</v>
      </c>
      <c r="AM123" s="5">
        <v>45</v>
      </c>
      <c r="AN123" s="20">
        <f t="shared" si="40"/>
        <v>2173</v>
      </c>
      <c r="AO123" s="20">
        <v>31</v>
      </c>
      <c r="AP123" s="20">
        <f t="shared" si="33"/>
        <v>70.096774193548384</v>
      </c>
      <c r="AQ123" s="20">
        <f t="shared" si="34"/>
        <v>3690</v>
      </c>
      <c r="AR123" s="20">
        <f t="shared" si="35"/>
        <v>57</v>
      </c>
      <c r="AS123" s="20">
        <f t="shared" si="36"/>
        <v>64.736842105263165</v>
      </c>
      <c r="AT123" s="20">
        <v>0</v>
      </c>
      <c r="AU123" s="20">
        <f t="shared" si="37"/>
        <v>64.736842105263165</v>
      </c>
    </row>
    <row r="124" spans="1:47" x14ac:dyDescent="0.15">
      <c r="A124" s="4">
        <v>121</v>
      </c>
      <c r="B124" s="11" t="s">
        <v>325</v>
      </c>
      <c r="C124" s="15" t="s">
        <v>326</v>
      </c>
      <c r="D124" s="11" t="s">
        <v>48</v>
      </c>
      <c r="E124" s="11" t="s">
        <v>50</v>
      </c>
      <c r="F124" s="3">
        <v>85</v>
      </c>
      <c r="G124" s="3">
        <v>68</v>
      </c>
      <c r="H124" s="3">
        <v>77</v>
      </c>
      <c r="I124" s="11" t="s">
        <v>48</v>
      </c>
      <c r="J124" s="3">
        <v>60</v>
      </c>
      <c r="K124" s="11" t="s">
        <v>48</v>
      </c>
      <c r="L124" s="11" t="s">
        <v>48</v>
      </c>
      <c r="M124" s="11" t="s">
        <v>194</v>
      </c>
      <c r="N124" s="3">
        <v>89</v>
      </c>
      <c r="O124" s="11" t="s">
        <v>139</v>
      </c>
      <c r="P124" s="11" t="s">
        <v>49</v>
      </c>
      <c r="Q124" s="11" t="s">
        <v>48</v>
      </c>
      <c r="R124" s="11" t="s">
        <v>225</v>
      </c>
      <c r="S124" s="20">
        <f t="shared" si="41"/>
        <v>1808.5</v>
      </c>
      <c r="T124" s="20">
        <v>26</v>
      </c>
      <c r="U124" s="20">
        <f t="shared" si="31"/>
        <v>69.557692307692307</v>
      </c>
      <c r="W124" s="12" t="s">
        <v>325</v>
      </c>
      <c r="X124" s="16" t="s">
        <v>326</v>
      </c>
      <c r="Y124" s="5">
        <v>81</v>
      </c>
      <c r="Z124" s="5">
        <v>32</v>
      </c>
      <c r="AA124" s="12" t="s">
        <v>48</v>
      </c>
      <c r="AB124" s="5">
        <v>85</v>
      </c>
      <c r="AC124" s="12" t="s">
        <v>51</v>
      </c>
      <c r="AD124" s="5">
        <v>66</v>
      </c>
      <c r="AE124" s="12" t="s">
        <v>48</v>
      </c>
      <c r="AF124" s="5">
        <v>85</v>
      </c>
      <c r="AG124" s="5">
        <v>49</v>
      </c>
      <c r="AH124" s="5">
        <v>28</v>
      </c>
      <c r="AI124" s="12" t="s">
        <v>112</v>
      </c>
      <c r="AJ124" s="5">
        <v>65</v>
      </c>
      <c r="AK124" s="5">
        <v>87</v>
      </c>
      <c r="AL124" s="5">
        <v>44</v>
      </c>
      <c r="AM124" s="5">
        <v>50</v>
      </c>
      <c r="AN124" s="20">
        <f t="shared" si="40"/>
        <v>1868.5</v>
      </c>
      <c r="AO124" s="20">
        <v>31</v>
      </c>
      <c r="AP124" s="20">
        <f t="shared" si="33"/>
        <v>60.274193548387096</v>
      </c>
      <c r="AQ124" s="20">
        <f t="shared" si="34"/>
        <v>3677</v>
      </c>
      <c r="AR124" s="20">
        <f t="shared" si="35"/>
        <v>57</v>
      </c>
      <c r="AS124" s="20">
        <f t="shared" si="36"/>
        <v>64.508771929824562</v>
      </c>
      <c r="AT124" s="20">
        <v>0</v>
      </c>
      <c r="AU124" s="20">
        <f t="shared" si="37"/>
        <v>64.508771929824562</v>
      </c>
    </row>
    <row r="125" spans="1:47" x14ac:dyDescent="0.15">
      <c r="A125" s="4">
        <v>122</v>
      </c>
      <c r="B125" s="11" t="s">
        <v>327</v>
      </c>
      <c r="C125" s="15" t="s">
        <v>328</v>
      </c>
      <c r="D125" s="11" t="s">
        <v>48</v>
      </c>
      <c r="E125" s="11" t="s">
        <v>51</v>
      </c>
      <c r="F125" s="3">
        <v>70</v>
      </c>
      <c r="G125" s="3">
        <v>60</v>
      </c>
      <c r="H125" s="3">
        <v>73</v>
      </c>
      <c r="I125" s="11" t="s">
        <v>48</v>
      </c>
      <c r="J125" s="11" t="s">
        <v>283</v>
      </c>
      <c r="K125" s="3"/>
      <c r="L125" s="11" t="s">
        <v>48</v>
      </c>
      <c r="M125" s="11" t="s">
        <v>228</v>
      </c>
      <c r="N125" s="3">
        <v>88</v>
      </c>
      <c r="O125" s="11" t="s">
        <v>185</v>
      </c>
      <c r="P125" s="11" t="s">
        <v>49</v>
      </c>
      <c r="Q125" s="11" t="s">
        <v>48</v>
      </c>
      <c r="R125" s="3">
        <v>67</v>
      </c>
      <c r="S125" s="20">
        <f t="shared" si="41"/>
        <v>1573</v>
      </c>
      <c r="T125" s="20">
        <v>26</v>
      </c>
      <c r="U125" s="20">
        <f t="shared" si="31"/>
        <v>60.5</v>
      </c>
      <c r="W125" s="12" t="s">
        <v>327</v>
      </c>
      <c r="X125" s="16" t="s">
        <v>328</v>
      </c>
      <c r="Y125" s="5">
        <v>80</v>
      </c>
      <c r="Z125" s="5">
        <v>79</v>
      </c>
      <c r="AA125" s="12" t="s">
        <v>48</v>
      </c>
      <c r="AB125" s="5">
        <v>60</v>
      </c>
      <c r="AC125" s="12" t="s">
        <v>51</v>
      </c>
      <c r="AD125" s="5">
        <v>66</v>
      </c>
      <c r="AE125" s="12" t="s">
        <v>48</v>
      </c>
      <c r="AF125" s="5">
        <v>78</v>
      </c>
      <c r="AG125" s="5">
        <v>49</v>
      </c>
      <c r="AH125" s="5">
        <v>65</v>
      </c>
      <c r="AI125" s="12" t="s">
        <v>51</v>
      </c>
      <c r="AJ125" s="5">
        <v>66</v>
      </c>
      <c r="AK125" s="5">
        <v>83</v>
      </c>
      <c r="AL125" s="5">
        <v>61</v>
      </c>
      <c r="AM125" s="5">
        <v>40</v>
      </c>
      <c r="AN125" s="20">
        <f t="shared" si="40"/>
        <v>2091</v>
      </c>
      <c r="AO125" s="20">
        <v>31</v>
      </c>
      <c r="AP125" s="20">
        <f t="shared" si="33"/>
        <v>67.451612903225808</v>
      </c>
      <c r="AQ125" s="20">
        <f t="shared" si="34"/>
        <v>3664</v>
      </c>
      <c r="AR125" s="20">
        <f t="shared" si="35"/>
        <v>57</v>
      </c>
      <c r="AS125" s="20">
        <f t="shared" si="36"/>
        <v>64.280701754385959</v>
      </c>
      <c r="AT125" s="20">
        <v>0</v>
      </c>
      <c r="AU125" s="20">
        <f t="shared" si="37"/>
        <v>64.280701754385959</v>
      </c>
    </row>
    <row r="126" spans="1:47" x14ac:dyDescent="0.15">
      <c r="A126" s="4">
        <v>123</v>
      </c>
      <c r="B126" s="11" t="s">
        <v>329</v>
      </c>
      <c r="C126" s="15" t="s">
        <v>330</v>
      </c>
      <c r="D126" s="11" t="s">
        <v>48</v>
      </c>
      <c r="E126" s="11" t="s">
        <v>49</v>
      </c>
      <c r="F126" s="3">
        <v>74</v>
      </c>
      <c r="G126" s="11" t="s">
        <v>283</v>
      </c>
      <c r="H126" s="3">
        <v>70</v>
      </c>
      <c r="I126" s="11" t="s">
        <v>48</v>
      </c>
      <c r="J126" s="11" t="s">
        <v>331</v>
      </c>
      <c r="K126" s="11" t="s">
        <v>48</v>
      </c>
      <c r="L126" s="11" t="s">
        <v>48</v>
      </c>
      <c r="M126" s="3">
        <v>73</v>
      </c>
      <c r="N126" s="3">
        <v>82</v>
      </c>
      <c r="O126" s="3">
        <v>75</v>
      </c>
      <c r="P126" s="11" t="s">
        <v>49</v>
      </c>
      <c r="Q126" s="11" t="s">
        <v>48</v>
      </c>
      <c r="R126" s="11" t="s">
        <v>125</v>
      </c>
      <c r="S126" s="20">
        <f t="shared" si="41"/>
        <v>1500</v>
      </c>
      <c r="T126" s="20">
        <v>26</v>
      </c>
      <c r="U126" s="20">
        <f t="shared" si="31"/>
        <v>57.692307692307693</v>
      </c>
      <c r="W126" s="12" t="s">
        <v>329</v>
      </c>
      <c r="X126" s="16" t="s">
        <v>330</v>
      </c>
      <c r="Y126" s="5">
        <v>78</v>
      </c>
      <c r="Z126" s="5">
        <v>62</v>
      </c>
      <c r="AA126" s="12" t="s">
        <v>48</v>
      </c>
      <c r="AB126" s="5">
        <v>96</v>
      </c>
      <c r="AC126" s="12" t="s">
        <v>51</v>
      </c>
      <c r="AD126" s="5">
        <v>57</v>
      </c>
      <c r="AE126" s="12" t="s">
        <v>48</v>
      </c>
      <c r="AF126" s="5">
        <v>73</v>
      </c>
      <c r="AG126" s="5">
        <v>60</v>
      </c>
      <c r="AH126" s="5">
        <v>73</v>
      </c>
      <c r="AI126" s="12" t="s">
        <v>49</v>
      </c>
      <c r="AJ126" s="5">
        <v>78</v>
      </c>
      <c r="AK126" s="5">
        <v>92</v>
      </c>
      <c r="AL126" s="5">
        <v>54</v>
      </c>
      <c r="AM126" s="5">
        <v>54</v>
      </c>
      <c r="AN126" s="20">
        <f t="shared" si="40"/>
        <v>2162.5</v>
      </c>
      <c r="AO126" s="20">
        <v>31</v>
      </c>
      <c r="AP126" s="20">
        <f t="shared" si="33"/>
        <v>69.758064516129039</v>
      </c>
      <c r="AQ126" s="20">
        <f t="shared" si="34"/>
        <v>3662.5</v>
      </c>
      <c r="AR126" s="20">
        <f t="shared" si="35"/>
        <v>57</v>
      </c>
      <c r="AS126" s="20">
        <f t="shared" si="36"/>
        <v>64.254385964912274</v>
      </c>
      <c r="AT126" s="20">
        <v>0</v>
      </c>
      <c r="AU126" s="20">
        <f t="shared" si="37"/>
        <v>64.254385964912274</v>
      </c>
    </row>
    <row r="127" spans="1:47" x14ac:dyDescent="0.15">
      <c r="A127" s="4">
        <v>124</v>
      </c>
      <c r="B127" s="11" t="s">
        <v>332</v>
      </c>
      <c r="C127" s="15" t="s">
        <v>333</v>
      </c>
      <c r="D127" s="11" t="s">
        <v>48</v>
      </c>
      <c r="E127" s="11" t="s">
        <v>49</v>
      </c>
      <c r="F127" s="3">
        <v>71</v>
      </c>
      <c r="G127" s="11" t="s">
        <v>283</v>
      </c>
      <c r="H127" s="3">
        <v>68</v>
      </c>
      <c r="I127" s="11" t="s">
        <v>48</v>
      </c>
      <c r="J127" s="11" t="s">
        <v>251</v>
      </c>
      <c r="K127" s="11" t="s">
        <v>48</v>
      </c>
      <c r="L127" s="11" t="s">
        <v>48</v>
      </c>
      <c r="M127" s="3">
        <v>61</v>
      </c>
      <c r="N127" s="3">
        <v>60</v>
      </c>
      <c r="O127" s="11" t="s">
        <v>164</v>
      </c>
      <c r="P127" s="11" t="s">
        <v>100</v>
      </c>
      <c r="Q127" s="11" t="s">
        <v>48</v>
      </c>
      <c r="R127" s="11" t="s">
        <v>225</v>
      </c>
      <c r="S127" s="20">
        <f t="shared" si="41"/>
        <v>1392</v>
      </c>
      <c r="T127" s="20">
        <v>26</v>
      </c>
      <c r="U127" s="20">
        <f t="shared" si="31"/>
        <v>53.53846153846154</v>
      </c>
      <c r="W127" s="12" t="s">
        <v>332</v>
      </c>
      <c r="X127" s="16" t="s">
        <v>333</v>
      </c>
      <c r="Y127" s="5">
        <v>78</v>
      </c>
      <c r="Z127" s="5">
        <v>70</v>
      </c>
      <c r="AA127" s="12" t="s">
        <v>48</v>
      </c>
      <c r="AB127" s="5">
        <v>75</v>
      </c>
      <c r="AC127" s="12" t="s">
        <v>51</v>
      </c>
      <c r="AD127" s="5">
        <v>74</v>
      </c>
      <c r="AE127" s="12" t="s">
        <v>48</v>
      </c>
      <c r="AF127" s="5">
        <v>74</v>
      </c>
      <c r="AG127" s="5">
        <v>76</v>
      </c>
      <c r="AH127" s="5">
        <v>81</v>
      </c>
      <c r="AI127" s="12" t="s">
        <v>50</v>
      </c>
      <c r="AJ127" s="5">
        <v>69</v>
      </c>
      <c r="AK127" s="5">
        <v>81</v>
      </c>
      <c r="AL127" s="5">
        <v>46</v>
      </c>
      <c r="AM127" s="5">
        <v>73</v>
      </c>
      <c r="AN127" s="20">
        <f t="shared" si="40"/>
        <v>2263.5</v>
      </c>
      <c r="AO127" s="20">
        <v>31</v>
      </c>
      <c r="AP127" s="20">
        <f t="shared" si="33"/>
        <v>73.016129032258064</v>
      </c>
      <c r="AQ127" s="20">
        <f t="shared" si="34"/>
        <v>3655.5</v>
      </c>
      <c r="AR127" s="20">
        <f t="shared" si="35"/>
        <v>57</v>
      </c>
      <c r="AS127" s="20">
        <f t="shared" si="36"/>
        <v>64.131578947368425</v>
      </c>
      <c r="AT127" s="20">
        <v>0</v>
      </c>
      <c r="AU127" s="20">
        <f t="shared" si="37"/>
        <v>64.131578947368425</v>
      </c>
    </row>
    <row r="128" spans="1:47" x14ac:dyDescent="0.15">
      <c r="A128" s="4">
        <v>125</v>
      </c>
      <c r="B128" s="11" t="s">
        <v>334</v>
      </c>
      <c r="C128" s="15" t="s">
        <v>335</v>
      </c>
      <c r="D128" s="11" t="s">
        <v>48</v>
      </c>
      <c r="E128" s="11" t="s">
        <v>51</v>
      </c>
      <c r="F128" s="3">
        <v>74</v>
      </c>
      <c r="G128" s="11" t="s">
        <v>336</v>
      </c>
      <c r="H128" s="3">
        <v>61</v>
      </c>
      <c r="I128" s="11" t="s">
        <v>48</v>
      </c>
      <c r="J128" s="11" t="s">
        <v>308</v>
      </c>
      <c r="K128" s="3"/>
      <c r="L128" s="11" t="s">
        <v>48</v>
      </c>
      <c r="M128" s="3">
        <v>67</v>
      </c>
      <c r="N128" s="3">
        <v>79</v>
      </c>
      <c r="O128" s="11" t="s">
        <v>173</v>
      </c>
      <c r="P128" s="11" t="s">
        <v>49</v>
      </c>
      <c r="Q128" s="3"/>
      <c r="R128" s="11" t="s">
        <v>101</v>
      </c>
      <c r="S128" s="20">
        <f t="shared" si="41"/>
        <v>1376</v>
      </c>
      <c r="T128" s="20">
        <v>26</v>
      </c>
      <c r="U128" s="20">
        <f t="shared" si="31"/>
        <v>52.92307692307692</v>
      </c>
      <c r="W128" s="12" t="s">
        <v>334</v>
      </c>
      <c r="X128" s="12" t="s">
        <v>335</v>
      </c>
      <c r="Y128" s="5">
        <v>80</v>
      </c>
      <c r="Z128" s="5">
        <v>60</v>
      </c>
      <c r="AA128" s="12" t="s">
        <v>48</v>
      </c>
      <c r="AB128" s="5">
        <v>91</v>
      </c>
      <c r="AC128" s="12" t="s">
        <v>49</v>
      </c>
      <c r="AD128" s="5">
        <v>74</v>
      </c>
      <c r="AE128" s="12" t="s">
        <v>48</v>
      </c>
      <c r="AF128" s="5">
        <v>74</v>
      </c>
      <c r="AG128" s="5">
        <v>70</v>
      </c>
      <c r="AH128" s="5">
        <v>73</v>
      </c>
      <c r="AI128" s="12" t="s">
        <v>49</v>
      </c>
      <c r="AJ128" s="5">
        <v>78</v>
      </c>
      <c r="AK128" s="5">
        <v>72</v>
      </c>
      <c r="AL128" s="5">
        <v>63</v>
      </c>
      <c r="AM128" s="5">
        <v>63</v>
      </c>
      <c r="AN128" s="20">
        <f t="shared" si="40"/>
        <v>2258.5</v>
      </c>
      <c r="AO128" s="20">
        <v>31</v>
      </c>
      <c r="AP128" s="20">
        <f t="shared" si="33"/>
        <v>72.854838709677423</v>
      </c>
      <c r="AQ128" s="20">
        <f t="shared" si="34"/>
        <v>3634.5</v>
      </c>
      <c r="AR128" s="20">
        <f t="shared" si="35"/>
        <v>57</v>
      </c>
      <c r="AS128" s="20">
        <f t="shared" si="36"/>
        <v>63.763157894736842</v>
      </c>
      <c r="AT128" s="20">
        <v>0</v>
      </c>
      <c r="AU128" s="20">
        <f t="shared" si="37"/>
        <v>63.763157894736842</v>
      </c>
    </row>
    <row r="129" spans="1:47" x14ac:dyDescent="0.15">
      <c r="A129" s="4">
        <v>126</v>
      </c>
      <c r="B129" s="11" t="s">
        <v>337</v>
      </c>
      <c r="C129" s="15" t="s">
        <v>338</v>
      </c>
      <c r="D129" s="11" t="s">
        <v>48</v>
      </c>
      <c r="E129" s="11" t="s">
        <v>51</v>
      </c>
      <c r="F129" s="3">
        <v>65</v>
      </c>
      <c r="G129" s="3">
        <v>62</v>
      </c>
      <c r="H129" s="3">
        <v>70</v>
      </c>
      <c r="I129" s="11" t="s">
        <v>48</v>
      </c>
      <c r="J129" s="11" t="s">
        <v>178</v>
      </c>
      <c r="K129" s="11" t="s">
        <v>48</v>
      </c>
      <c r="L129" s="11" t="s">
        <v>48</v>
      </c>
      <c r="M129" s="11" t="s">
        <v>308</v>
      </c>
      <c r="N129" s="11" t="s">
        <v>48</v>
      </c>
      <c r="O129" s="11" t="s">
        <v>101</v>
      </c>
      <c r="P129" s="11" t="s">
        <v>49</v>
      </c>
      <c r="Q129" s="11" t="s">
        <v>48</v>
      </c>
      <c r="R129" s="11" t="s">
        <v>169</v>
      </c>
      <c r="S129" s="20">
        <f>E129*1+F129*3+G129*4+H129*3+J129*4.5+M129*2+O129*2+P129*1+R129*3</f>
        <v>1264</v>
      </c>
      <c r="T129" s="20">
        <v>23.5</v>
      </c>
      <c r="U129" s="20">
        <f t="shared" si="31"/>
        <v>53.787234042553195</v>
      </c>
      <c r="W129" s="12" t="s">
        <v>337</v>
      </c>
      <c r="X129" s="17" t="s">
        <v>338</v>
      </c>
      <c r="Y129" s="7">
        <v>68</v>
      </c>
      <c r="Z129" s="8">
        <v>61</v>
      </c>
      <c r="AA129" s="13" t="s">
        <v>48</v>
      </c>
      <c r="AB129" s="8">
        <v>91</v>
      </c>
      <c r="AC129" s="14" t="s">
        <v>49</v>
      </c>
      <c r="AD129" s="8">
        <v>76</v>
      </c>
      <c r="AE129" s="5"/>
      <c r="AF129" s="7">
        <v>68</v>
      </c>
      <c r="AG129" s="8">
        <v>55</v>
      </c>
      <c r="AH129" s="8">
        <v>68</v>
      </c>
      <c r="AI129" s="14" t="s">
        <v>50</v>
      </c>
      <c r="AJ129" s="8">
        <v>68</v>
      </c>
      <c r="AK129" s="8">
        <v>52</v>
      </c>
      <c r="AL129" s="8">
        <v>73</v>
      </c>
      <c r="AM129" s="8">
        <v>60</v>
      </c>
      <c r="AN129" s="20">
        <f t="shared" si="40"/>
        <v>2185.5</v>
      </c>
      <c r="AO129" s="20">
        <v>31</v>
      </c>
      <c r="AP129" s="20">
        <f t="shared" si="33"/>
        <v>70.5</v>
      </c>
      <c r="AQ129" s="20">
        <f t="shared" si="34"/>
        <v>3449.5</v>
      </c>
      <c r="AR129" s="20">
        <f t="shared" si="35"/>
        <v>54.5</v>
      </c>
      <c r="AS129" s="20">
        <f t="shared" si="36"/>
        <v>63.293577981651374</v>
      </c>
      <c r="AT129" s="20">
        <v>0</v>
      </c>
      <c r="AU129" s="20">
        <f t="shared" si="37"/>
        <v>63.293577981651374</v>
      </c>
    </row>
    <row r="130" spans="1:47" x14ac:dyDescent="0.15">
      <c r="A130" s="4">
        <v>127</v>
      </c>
      <c r="B130" s="11" t="s">
        <v>339</v>
      </c>
      <c r="C130" s="15" t="s">
        <v>340</v>
      </c>
      <c r="D130" s="11" t="s">
        <v>48</v>
      </c>
      <c r="E130" s="11" t="s">
        <v>49</v>
      </c>
      <c r="F130" s="3">
        <v>72</v>
      </c>
      <c r="G130" s="11" t="s">
        <v>251</v>
      </c>
      <c r="H130" s="3">
        <v>60</v>
      </c>
      <c r="I130" s="11" t="s">
        <v>48</v>
      </c>
      <c r="J130" s="11" t="s">
        <v>276</v>
      </c>
      <c r="K130" s="3"/>
      <c r="L130" s="11" t="s">
        <v>48</v>
      </c>
      <c r="M130" s="11" t="s">
        <v>194</v>
      </c>
      <c r="N130" s="3">
        <v>75</v>
      </c>
      <c r="O130" s="11" t="s">
        <v>115</v>
      </c>
      <c r="P130" s="11" t="s">
        <v>49</v>
      </c>
      <c r="Q130" s="11" t="s">
        <v>48</v>
      </c>
      <c r="R130" s="11" t="s">
        <v>185</v>
      </c>
      <c r="S130" s="20">
        <f>E130*1+F130*3+G130*4+H130*3+J130*4.5+M130*2+N130*2.5+O130*2+P130*1+R130*3</f>
        <v>1374</v>
      </c>
      <c r="T130" s="20">
        <v>26</v>
      </c>
      <c r="U130" s="20">
        <f t="shared" si="31"/>
        <v>52.846153846153847</v>
      </c>
      <c r="W130" s="12" t="s">
        <v>339</v>
      </c>
      <c r="X130" s="16" t="s">
        <v>340</v>
      </c>
      <c r="Y130" s="5">
        <v>76</v>
      </c>
      <c r="Z130" s="5">
        <v>74</v>
      </c>
      <c r="AA130" s="12" t="s">
        <v>48</v>
      </c>
      <c r="AB130" s="5">
        <v>73</v>
      </c>
      <c r="AC130" s="12" t="s">
        <v>51</v>
      </c>
      <c r="AD130" s="5">
        <v>65</v>
      </c>
      <c r="AE130" s="12" t="s">
        <v>48</v>
      </c>
      <c r="AF130" s="5">
        <v>78</v>
      </c>
      <c r="AG130" s="5">
        <v>69</v>
      </c>
      <c r="AH130" s="5">
        <v>78</v>
      </c>
      <c r="AI130" s="12" t="s">
        <v>49</v>
      </c>
      <c r="AJ130" s="5">
        <v>63</v>
      </c>
      <c r="AK130" s="5">
        <v>90</v>
      </c>
      <c r="AL130" s="5">
        <v>61</v>
      </c>
      <c r="AM130" s="5">
        <v>36</v>
      </c>
      <c r="AN130" s="20">
        <f t="shared" si="40"/>
        <v>2181</v>
      </c>
      <c r="AO130" s="20">
        <v>31</v>
      </c>
      <c r="AP130" s="20">
        <f t="shared" si="33"/>
        <v>70.354838709677423</v>
      </c>
      <c r="AQ130" s="20">
        <f t="shared" si="34"/>
        <v>3555</v>
      </c>
      <c r="AR130" s="20">
        <f t="shared" si="35"/>
        <v>57</v>
      </c>
      <c r="AS130" s="20">
        <f t="shared" si="36"/>
        <v>62.368421052631582</v>
      </c>
      <c r="AT130" s="20">
        <v>0</v>
      </c>
      <c r="AU130" s="20">
        <f t="shared" si="37"/>
        <v>62.368421052631582</v>
      </c>
    </row>
    <row r="131" spans="1:47" x14ac:dyDescent="0.15">
      <c r="A131" s="4">
        <v>128</v>
      </c>
      <c r="B131" s="11" t="s">
        <v>341</v>
      </c>
      <c r="C131" s="15" t="s">
        <v>342</v>
      </c>
      <c r="D131" s="3"/>
      <c r="E131" s="11" t="s">
        <v>49</v>
      </c>
      <c r="F131" s="3">
        <v>70</v>
      </c>
      <c r="G131" s="11" t="s">
        <v>246</v>
      </c>
      <c r="H131" s="3">
        <v>73</v>
      </c>
      <c r="I131" s="11" t="s">
        <v>48</v>
      </c>
      <c r="J131" s="11" t="s">
        <v>134</v>
      </c>
      <c r="K131" s="3"/>
      <c r="L131" s="11" t="s">
        <v>48</v>
      </c>
      <c r="M131" s="11" t="s">
        <v>134</v>
      </c>
      <c r="N131" s="11" t="s">
        <v>100</v>
      </c>
      <c r="O131" s="3">
        <v>70</v>
      </c>
      <c r="P131" s="11" t="s">
        <v>112</v>
      </c>
      <c r="Q131" s="11" t="s">
        <v>48</v>
      </c>
      <c r="R131" s="3">
        <v>79</v>
      </c>
      <c r="S131" s="20">
        <f>E131*1+F131*3+G131*4+H131*3+J131*4.5+M131*2+N131*2.5+O131*2+P131*1+R131*3</f>
        <v>1539.5</v>
      </c>
      <c r="T131" s="20">
        <v>26</v>
      </c>
      <c r="U131" s="20">
        <f t="shared" si="31"/>
        <v>59.21153846153846</v>
      </c>
      <c r="W131" s="12" t="s">
        <v>341</v>
      </c>
      <c r="X131" s="16" t="s">
        <v>342</v>
      </c>
      <c r="Y131" s="5">
        <v>78</v>
      </c>
      <c r="Z131" s="5">
        <v>37</v>
      </c>
      <c r="AA131" s="12" t="s">
        <v>48</v>
      </c>
      <c r="AB131" s="5">
        <v>74</v>
      </c>
      <c r="AC131" s="12" t="s">
        <v>51</v>
      </c>
      <c r="AD131" s="5">
        <v>66</v>
      </c>
      <c r="AE131" s="12" t="s">
        <v>48</v>
      </c>
      <c r="AF131" s="5">
        <v>72</v>
      </c>
      <c r="AG131" s="5">
        <v>61</v>
      </c>
      <c r="AH131" s="5">
        <v>76</v>
      </c>
      <c r="AI131" s="12" t="s">
        <v>51</v>
      </c>
      <c r="AJ131" s="5">
        <v>70</v>
      </c>
      <c r="AK131" s="5">
        <v>74</v>
      </c>
      <c r="AL131" s="5">
        <v>63</v>
      </c>
      <c r="AM131" s="5">
        <v>54</v>
      </c>
      <c r="AN131" s="20">
        <f t="shared" si="40"/>
        <v>2008</v>
      </c>
      <c r="AO131" s="20">
        <v>31</v>
      </c>
      <c r="AP131" s="20">
        <f t="shared" si="33"/>
        <v>64.774193548387103</v>
      </c>
      <c r="AQ131" s="20">
        <f t="shared" si="34"/>
        <v>3547.5</v>
      </c>
      <c r="AR131" s="20">
        <f t="shared" si="35"/>
        <v>57</v>
      </c>
      <c r="AS131" s="20">
        <f t="shared" si="36"/>
        <v>62.236842105263158</v>
      </c>
      <c r="AT131" s="20">
        <v>0</v>
      </c>
      <c r="AU131" s="20">
        <f t="shared" si="37"/>
        <v>62.236842105263158</v>
      </c>
    </row>
    <row r="132" spans="1:47" x14ac:dyDescent="0.15">
      <c r="A132" s="4">
        <v>129</v>
      </c>
      <c r="B132" s="11" t="s">
        <v>343</v>
      </c>
      <c r="C132" s="15" t="s">
        <v>344</v>
      </c>
      <c r="D132" s="11" t="s">
        <v>48</v>
      </c>
      <c r="E132" s="11" t="s">
        <v>49</v>
      </c>
      <c r="F132" s="3">
        <v>76</v>
      </c>
      <c r="G132" s="11" t="s">
        <v>283</v>
      </c>
      <c r="H132" s="3">
        <v>76</v>
      </c>
      <c r="I132" s="11" t="s">
        <v>48</v>
      </c>
      <c r="J132" s="11" t="s">
        <v>322</v>
      </c>
      <c r="K132" s="3"/>
      <c r="L132" s="11" t="s">
        <v>48</v>
      </c>
      <c r="M132" s="11" t="s">
        <v>134</v>
      </c>
      <c r="N132" s="3">
        <v>86</v>
      </c>
      <c r="O132" s="11" t="s">
        <v>322</v>
      </c>
      <c r="P132" s="11" t="s">
        <v>112</v>
      </c>
      <c r="Q132" s="11" t="s">
        <v>48</v>
      </c>
      <c r="R132" s="11" t="s">
        <v>164</v>
      </c>
      <c r="S132" s="20">
        <f>E132*1+F132*3+G132*4+H132*3+J132*4.5+M132*2+N132*2.5+O132*2+P132*1+R132*3</f>
        <v>1384.5</v>
      </c>
      <c r="T132" s="20">
        <v>26</v>
      </c>
      <c r="U132" s="20">
        <f t="shared" ref="U132:U146" si="42">S132/T132</f>
        <v>53.25</v>
      </c>
      <c r="W132" s="12" t="s">
        <v>343</v>
      </c>
      <c r="X132" s="16" t="s">
        <v>344</v>
      </c>
      <c r="Y132" s="5">
        <v>79</v>
      </c>
      <c r="Z132" s="5">
        <v>61</v>
      </c>
      <c r="AA132" s="12" t="s">
        <v>48</v>
      </c>
      <c r="AB132" s="5">
        <v>81</v>
      </c>
      <c r="AC132" s="12" t="s">
        <v>51</v>
      </c>
      <c r="AD132" s="5">
        <v>68</v>
      </c>
      <c r="AE132" s="12" t="s">
        <v>48</v>
      </c>
      <c r="AF132" s="5">
        <v>73</v>
      </c>
      <c r="AG132" s="5">
        <v>73</v>
      </c>
      <c r="AH132" s="5">
        <v>83</v>
      </c>
      <c r="AI132" s="12" t="s">
        <v>51</v>
      </c>
      <c r="AJ132" s="5">
        <v>70</v>
      </c>
      <c r="AK132" s="5">
        <v>71</v>
      </c>
      <c r="AL132" s="5">
        <v>62</v>
      </c>
      <c r="AM132" s="5">
        <v>49</v>
      </c>
      <c r="AN132" s="20">
        <f t="shared" si="40"/>
        <v>2153.5</v>
      </c>
      <c r="AO132" s="20">
        <v>31</v>
      </c>
      <c r="AP132" s="20">
        <f t="shared" ref="AP132:AP146" si="43">AN132/AO132</f>
        <v>69.467741935483872</v>
      </c>
      <c r="AQ132" s="20">
        <f t="shared" ref="AQ132:AQ146" si="44">S132+AN132</f>
        <v>3538</v>
      </c>
      <c r="AR132" s="20">
        <f t="shared" ref="AR132:AR146" si="45">T132+AO132</f>
        <v>57</v>
      </c>
      <c r="AS132" s="20">
        <f t="shared" ref="AS132:AS146" si="46">AQ132/AR132</f>
        <v>62.070175438596493</v>
      </c>
      <c r="AT132" s="20">
        <v>0</v>
      </c>
      <c r="AU132" s="20">
        <f t="shared" ref="AU132:AU146" si="47">AS132+AT132</f>
        <v>62.070175438596493</v>
      </c>
    </row>
    <row r="133" spans="1:47" x14ac:dyDescent="0.15">
      <c r="A133" s="4">
        <v>130</v>
      </c>
      <c r="B133" s="11" t="s">
        <v>345</v>
      </c>
      <c r="C133" s="15" t="s">
        <v>346</v>
      </c>
      <c r="D133" s="11" t="s">
        <v>48</v>
      </c>
      <c r="E133" s="11" t="s">
        <v>51</v>
      </c>
      <c r="F133" s="3">
        <v>76</v>
      </c>
      <c r="G133" s="11" t="s">
        <v>233</v>
      </c>
      <c r="H133" s="3">
        <v>62</v>
      </c>
      <c r="I133" s="11" t="s">
        <v>48</v>
      </c>
      <c r="J133" s="11" t="s">
        <v>122</v>
      </c>
      <c r="K133" s="3"/>
      <c r="L133" s="11" t="s">
        <v>48</v>
      </c>
      <c r="M133" s="3">
        <v>63</v>
      </c>
      <c r="N133" s="3">
        <v>64</v>
      </c>
      <c r="O133" s="3">
        <v>64</v>
      </c>
      <c r="P133" s="11" t="s">
        <v>112</v>
      </c>
      <c r="Q133" s="11" t="s">
        <v>48</v>
      </c>
      <c r="R133" s="11" t="s">
        <v>225</v>
      </c>
      <c r="S133" s="20">
        <f>E133*1+F133*3+G133*4+H133*3+J133*4.5+M133*2+N133*2.5+O133*2+P133*1+R133*3</f>
        <v>1433</v>
      </c>
      <c r="T133" s="20">
        <v>26</v>
      </c>
      <c r="U133" s="20">
        <f t="shared" si="42"/>
        <v>55.115384615384613</v>
      </c>
      <c r="W133" s="12" t="s">
        <v>345</v>
      </c>
      <c r="X133" s="16" t="s">
        <v>346</v>
      </c>
      <c r="Y133" s="5">
        <v>78</v>
      </c>
      <c r="Z133" s="5">
        <v>61</v>
      </c>
      <c r="AA133" s="12" t="s">
        <v>48</v>
      </c>
      <c r="AB133" s="5">
        <v>88</v>
      </c>
      <c r="AC133" s="12" t="s">
        <v>51</v>
      </c>
      <c r="AD133" s="5">
        <v>60</v>
      </c>
      <c r="AE133" s="12" t="s">
        <v>48</v>
      </c>
      <c r="AF133" s="5">
        <v>73</v>
      </c>
      <c r="AG133" s="5">
        <v>39</v>
      </c>
      <c r="AH133" s="5">
        <v>74</v>
      </c>
      <c r="AI133" s="12" t="s">
        <v>51</v>
      </c>
      <c r="AJ133" s="5">
        <v>77</v>
      </c>
      <c r="AK133" s="5">
        <v>85</v>
      </c>
      <c r="AL133" s="5">
        <v>72</v>
      </c>
      <c r="AM133" s="5">
        <v>39</v>
      </c>
      <c r="AN133" s="20">
        <f t="shared" si="40"/>
        <v>2100</v>
      </c>
      <c r="AO133" s="20">
        <v>31</v>
      </c>
      <c r="AP133" s="20">
        <f t="shared" si="43"/>
        <v>67.741935483870961</v>
      </c>
      <c r="AQ133" s="20">
        <f t="shared" si="44"/>
        <v>3533</v>
      </c>
      <c r="AR133" s="20">
        <f t="shared" si="45"/>
        <v>57</v>
      </c>
      <c r="AS133" s="20">
        <f t="shared" si="46"/>
        <v>61.982456140350877</v>
      </c>
      <c r="AT133" s="20">
        <v>0</v>
      </c>
      <c r="AU133" s="20">
        <f t="shared" si="47"/>
        <v>61.982456140350877</v>
      </c>
    </row>
    <row r="134" spans="1:47" x14ac:dyDescent="0.15">
      <c r="A134" s="4">
        <v>131</v>
      </c>
      <c r="B134" s="11" t="s">
        <v>347</v>
      </c>
      <c r="C134" s="15" t="s">
        <v>348</v>
      </c>
      <c r="D134" s="11" t="s">
        <v>48</v>
      </c>
      <c r="E134" s="11" t="s">
        <v>112</v>
      </c>
      <c r="F134" s="3">
        <v>69</v>
      </c>
      <c r="G134" s="11" t="s">
        <v>201</v>
      </c>
      <c r="H134" s="11" t="s">
        <v>210</v>
      </c>
      <c r="I134" s="11" t="s">
        <v>48</v>
      </c>
      <c r="J134" s="11" t="s">
        <v>251</v>
      </c>
      <c r="K134" s="3"/>
      <c r="L134" s="11" t="s">
        <v>48</v>
      </c>
      <c r="M134" s="3">
        <v>60</v>
      </c>
      <c r="N134" s="11" t="s">
        <v>48</v>
      </c>
      <c r="O134" s="11" t="s">
        <v>186</v>
      </c>
      <c r="P134" s="11" t="s">
        <v>49</v>
      </c>
      <c r="Q134" s="11" t="s">
        <v>48</v>
      </c>
      <c r="R134" s="3">
        <v>66</v>
      </c>
      <c r="S134" s="20">
        <f>E134*1+F134*3+G134*4+H134*3+J134*4.5+M134*2+O134*2+P134*1+R134*3</f>
        <v>1227</v>
      </c>
      <c r="T134" s="20">
        <v>23.5</v>
      </c>
      <c r="U134" s="20">
        <f t="shared" si="42"/>
        <v>52.212765957446805</v>
      </c>
      <c r="W134" s="12" t="s">
        <v>347</v>
      </c>
      <c r="X134" s="16" t="s">
        <v>348</v>
      </c>
      <c r="Y134" s="5">
        <v>70</v>
      </c>
      <c r="Z134" s="5">
        <v>66</v>
      </c>
      <c r="AA134" s="12" t="s">
        <v>48</v>
      </c>
      <c r="AB134" s="5">
        <v>72</v>
      </c>
      <c r="AC134" s="12" t="s">
        <v>51</v>
      </c>
      <c r="AD134" s="5">
        <v>68</v>
      </c>
      <c r="AE134" s="12" t="s">
        <v>48</v>
      </c>
      <c r="AF134" s="5">
        <v>70</v>
      </c>
      <c r="AG134" s="5">
        <v>52</v>
      </c>
      <c r="AH134" s="5">
        <v>69</v>
      </c>
      <c r="AI134" s="12" t="s">
        <v>51</v>
      </c>
      <c r="AJ134" s="5">
        <v>64</v>
      </c>
      <c r="AK134" s="5">
        <v>66</v>
      </c>
      <c r="AL134" s="5">
        <v>66</v>
      </c>
      <c r="AM134" s="5">
        <v>38</v>
      </c>
      <c r="AN134" s="20">
        <f t="shared" si="40"/>
        <v>2031</v>
      </c>
      <c r="AO134" s="20">
        <v>31</v>
      </c>
      <c r="AP134" s="20">
        <f t="shared" si="43"/>
        <v>65.516129032258064</v>
      </c>
      <c r="AQ134" s="20">
        <f t="shared" si="44"/>
        <v>3258</v>
      </c>
      <c r="AR134" s="20">
        <f t="shared" si="45"/>
        <v>54.5</v>
      </c>
      <c r="AS134" s="20">
        <f t="shared" si="46"/>
        <v>59.779816513761467</v>
      </c>
      <c r="AT134" s="20">
        <v>0</v>
      </c>
      <c r="AU134" s="20">
        <f t="shared" si="47"/>
        <v>59.779816513761467</v>
      </c>
    </row>
    <row r="135" spans="1:47" x14ac:dyDescent="0.15">
      <c r="A135" s="4">
        <v>132</v>
      </c>
      <c r="B135" s="11" t="s">
        <v>349</v>
      </c>
      <c r="C135" s="15" t="s">
        <v>350</v>
      </c>
      <c r="D135" s="11" t="s">
        <v>48</v>
      </c>
      <c r="E135" s="11" t="s">
        <v>51</v>
      </c>
      <c r="F135" s="3">
        <v>77</v>
      </c>
      <c r="G135" s="11" t="s">
        <v>101</v>
      </c>
      <c r="H135" s="3">
        <v>68</v>
      </c>
      <c r="I135" s="11" t="s">
        <v>48</v>
      </c>
      <c r="J135" s="11" t="s">
        <v>251</v>
      </c>
      <c r="K135" s="3"/>
      <c r="L135" s="11" t="s">
        <v>48</v>
      </c>
      <c r="M135" s="11" t="s">
        <v>251</v>
      </c>
      <c r="N135" s="3">
        <v>68</v>
      </c>
      <c r="O135" s="3">
        <v>79</v>
      </c>
      <c r="P135" s="11" t="s">
        <v>100</v>
      </c>
      <c r="Q135" s="11" t="s">
        <v>48</v>
      </c>
      <c r="R135" s="11" t="s">
        <v>101</v>
      </c>
      <c r="S135" s="20">
        <f>E135*1+F135*3+G135*4+H135*3+J135*4.5+M135*2+N135*2.5+O135*2+P135*1+R135*3</f>
        <v>1466</v>
      </c>
      <c r="T135" s="20">
        <v>26</v>
      </c>
      <c r="U135" s="20">
        <f t="shared" si="42"/>
        <v>56.384615384615387</v>
      </c>
      <c r="W135" s="12" t="s">
        <v>349</v>
      </c>
      <c r="X135" s="16" t="s">
        <v>350</v>
      </c>
      <c r="Y135" s="5">
        <v>76</v>
      </c>
      <c r="Z135" s="5">
        <v>47</v>
      </c>
      <c r="AA135" s="12" t="s">
        <v>48</v>
      </c>
      <c r="AB135" s="5">
        <v>64</v>
      </c>
      <c r="AC135" s="12" t="s">
        <v>51</v>
      </c>
      <c r="AD135" s="5">
        <v>71</v>
      </c>
      <c r="AE135" s="12" t="s">
        <v>48</v>
      </c>
      <c r="AF135" s="5">
        <v>80</v>
      </c>
      <c r="AG135" s="5">
        <v>62</v>
      </c>
      <c r="AH135" s="5">
        <v>64</v>
      </c>
      <c r="AI135" s="12" t="s">
        <v>51</v>
      </c>
      <c r="AJ135" s="5">
        <v>61</v>
      </c>
      <c r="AK135" s="5">
        <v>51</v>
      </c>
      <c r="AL135" s="5">
        <v>39</v>
      </c>
      <c r="AM135" s="5">
        <v>60</v>
      </c>
      <c r="AN135" s="20">
        <f t="shared" si="40"/>
        <v>1921.5</v>
      </c>
      <c r="AO135" s="20">
        <v>31</v>
      </c>
      <c r="AP135" s="20">
        <f t="shared" si="43"/>
        <v>61.983870967741936</v>
      </c>
      <c r="AQ135" s="20">
        <f t="shared" si="44"/>
        <v>3387.5</v>
      </c>
      <c r="AR135" s="20">
        <f t="shared" si="45"/>
        <v>57</v>
      </c>
      <c r="AS135" s="20">
        <f t="shared" si="46"/>
        <v>59.429824561403507</v>
      </c>
      <c r="AT135" s="20">
        <v>0</v>
      </c>
      <c r="AU135" s="20">
        <f t="shared" si="47"/>
        <v>59.429824561403507</v>
      </c>
    </row>
    <row r="136" spans="1:47" x14ac:dyDescent="0.15">
      <c r="A136" s="4">
        <v>133</v>
      </c>
      <c r="B136" s="11" t="s">
        <v>363</v>
      </c>
      <c r="C136" s="15" t="s">
        <v>364</v>
      </c>
      <c r="D136" s="11" t="s">
        <v>48</v>
      </c>
      <c r="E136" s="11" t="s">
        <v>112</v>
      </c>
      <c r="F136" s="3">
        <v>77</v>
      </c>
      <c r="G136" s="11" t="s">
        <v>163</v>
      </c>
      <c r="H136" s="11" t="s">
        <v>276</v>
      </c>
      <c r="I136" s="11" t="s">
        <v>48</v>
      </c>
      <c r="J136" s="11" t="s">
        <v>365</v>
      </c>
      <c r="K136" s="11" t="s">
        <v>48</v>
      </c>
      <c r="L136" s="11" t="s">
        <v>48</v>
      </c>
      <c r="M136" s="3">
        <v>62</v>
      </c>
      <c r="N136" s="3">
        <v>76</v>
      </c>
      <c r="O136" s="11" t="s">
        <v>233</v>
      </c>
      <c r="P136" s="11" t="s">
        <v>51</v>
      </c>
      <c r="Q136" s="3">
        <v>80</v>
      </c>
      <c r="R136" s="11" t="s">
        <v>189</v>
      </c>
      <c r="S136" s="20">
        <f>E136*1+F136*3+G136*4+H136*3+J136*4.5+M136*2+N136*2.5+Q136*2.2+P136*1+R136*3</f>
        <v>1277</v>
      </c>
      <c r="T136" s="20">
        <v>28.5</v>
      </c>
      <c r="U136" s="20">
        <f t="shared" si="42"/>
        <v>44.807017543859651</v>
      </c>
      <c r="W136" s="12" t="s">
        <v>363</v>
      </c>
      <c r="X136" s="16" t="s">
        <v>364</v>
      </c>
      <c r="Y136" s="5">
        <v>69</v>
      </c>
      <c r="Z136" s="5">
        <v>53</v>
      </c>
      <c r="AA136" s="12" t="s">
        <v>48</v>
      </c>
      <c r="AB136" s="5">
        <v>75</v>
      </c>
      <c r="AC136" s="12" t="s">
        <v>49</v>
      </c>
      <c r="AD136" s="5">
        <v>74</v>
      </c>
      <c r="AE136" s="12" t="s">
        <v>48</v>
      </c>
      <c r="AF136" s="5">
        <v>84</v>
      </c>
      <c r="AG136" s="5">
        <v>61</v>
      </c>
      <c r="AH136" s="5">
        <v>79</v>
      </c>
      <c r="AI136" s="12" t="s">
        <v>49</v>
      </c>
      <c r="AJ136" s="5">
        <v>78</v>
      </c>
      <c r="AK136" s="5">
        <v>77</v>
      </c>
      <c r="AL136" s="5">
        <v>77</v>
      </c>
      <c r="AM136" s="5">
        <v>54</v>
      </c>
      <c r="AN136" s="20">
        <f t="shared" si="40"/>
        <v>2237.5</v>
      </c>
      <c r="AO136" s="20">
        <v>31</v>
      </c>
      <c r="AP136" s="20">
        <f t="shared" si="43"/>
        <v>72.177419354838705</v>
      </c>
      <c r="AQ136" s="20">
        <f t="shared" si="44"/>
        <v>3514.5</v>
      </c>
      <c r="AR136" s="20">
        <f t="shared" si="45"/>
        <v>59.5</v>
      </c>
      <c r="AS136" s="20">
        <f t="shared" si="46"/>
        <v>59.067226890756302</v>
      </c>
      <c r="AT136" s="20">
        <v>0</v>
      </c>
      <c r="AU136" s="20">
        <f t="shared" si="47"/>
        <v>59.067226890756302</v>
      </c>
    </row>
    <row r="137" spans="1:47" x14ac:dyDescent="0.15">
      <c r="A137" s="4">
        <v>134</v>
      </c>
      <c r="B137" s="11" t="s">
        <v>351</v>
      </c>
      <c r="C137" s="15" t="s">
        <v>352</v>
      </c>
      <c r="D137" s="11" t="s">
        <v>48</v>
      </c>
      <c r="E137" s="11" t="s">
        <v>51</v>
      </c>
      <c r="F137" s="3">
        <v>70</v>
      </c>
      <c r="G137" s="11" t="s">
        <v>88</v>
      </c>
      <c r="H137" s="11" t="s">
        <v>163</v>
      </c>
      <c r="I137" s="11" t="s">
        <v>48</v>
      </c>
      <c r="J137" s="11" t="s">
        <v>353</v>
      </c>
      <c r="K137" s="3">
        <v>71</v>
      </c>
      <c r="L137" s="11" t="s">
        <v>48</v>
      </c>
      <c r="M137" s="11" t="s">
        <v>308</v>
      </c>
      <c r="N137" s="3">
        <v>64</v>
      </c>
      <c r="O137" s="11" t="s">
        <v>185</v>
      </c>
      <c r="P137" s="11" t="s">
        <v>49</v>
      </c>
      <c r="Q137" s="3">
        <v>66</v>
      </c>
      <c r="R137" s="11" t="s">
        <v>186</v>
      </c>
      <c r="S137" s="20">
        <f>E137*1+F137*3+G137*4+H137*3+J137*4.5+K137*3+M137*2+N137*2.5+O137*2+P137*1+Q137*2.5+R137*3</f>
        <v>1621</v>
      </c>
      <c r="T137" s="20">
        <v>31.5</v>
      </c>
      <c r="U137" s="20">
        <f t="shared" si="42"/>
        <v>51.460317460317462</v>
      </c>
      <c r="W137" s="12" t="s">
        <v>351</v>
      </c>
      <c r="X137" s="17" t="s">
        <v>352</v>
      </c>
      <c r="Y137" s="7">
        <v>85</v>
      </c>
      <c r="Z137" s="8">
        <v>47</v>
      </c>
      <c r="AA137" s="7">
        <v>49</v>
      </c>
      <c r="AB137" s="8">
        <v>86</v>
      </c>
      <c r="AC137" s="14" t="s">
        <v>51</v>
      </c>
      <c r="AD137" s="8">
        <v>69</v>
      </c>
      <c r="AE137" s="5"/>
      <c r="AF137" s="7">
        <v>85</v>
      </c>
      <c r="AG137" s="8">
        <v>78</v>
      </c>
      <c r="AH137" s="8">
        <v>75</v>
      </c>
      <c r="AI137" s="14" t="s">
        <v>112</v>
      </c>
      <c r="AJ137" s="8">
        <v>68</v>
      </c>
      <c r="AK137" s="8">
        <v>64</v>
      </c>
      <c r="AL137" s="8">
        <v>64</v>
      </c>
      <c r="AM137" s="8">
        <v>34</v>
      </c>
      <c r="AN137" s="20">
        <f>Y137*1+Z137*4+AB137*2.5+AC137*1+AD137*4.5+AA137*4+AF137*3+AG137*2+AH137*2+AI137*2+AJ137*2+AK137*2+AL137*3+AM137*2</f>
        <v>2284.5</v>
      </c>
      <c r="AO137" s="20">
        <v>35</v>
      </c>
      <c r="AP137" s="20">
        <f t="shared" si="43"/>
        <v>65.271428571428572</v>
      </c>
      <c r="AQ137" s="20">
        <f t="shared" si="44"/>
        <v>3905.5</v>
      </c>
      <c r="AR137" s="20">
        <f t="shared" si="45"/>
        <v>66.5</v>
      </c>
      <c r="AS137" s="20">
        <f t="shared" si="46"/>
        <v>58.729323308270679</v>
      </c>
      <c r="AT137" s="20">
        <v>0</v>
      </c>
      <c r="AU137" s="20">
        <f t="shared" si="47"/>
        <v>58.729323308270679</v>
      </c>
    </row>
    <row r="138" spans="1:47" x14ac:dyDescent="0.15">
      <c r="A138" s="4">
        <v>135</v>
      </c>
      <c r="B138" s="11" t="s">
        <v>354</v>
      </c>
      <c r="C138" s="15" t="s">
        <v>355</v>
      </c>
      <c r="D138" s="11" t="s">
        <v>48</v>
      </c>
      <c r="E138" s="11" t="s">
        <v>49</v>
      </c>
      <c r="F138" s="3">
        <v>62</v>
      </c>
      <c r="G138" s="11" t="s">
        <v>356</v>
      </c>
      <c r="H138" s="11" t="s">
        <v>173</v>
      </c>
      <c r="I138" s="11" t="s">
        <v>48</v>
      </c>
      <c r="J138" s="11" t="s">
        <v>276</v>
      </c>
      <c r="K138" s="3"/>
      <c r="L138" s="11" t="s">
        <v>48</v>
      </c>
      <c r="M138" s="3">
        <v>67</v>
      </c>
      <c r="N138" s="11" t="s">
        <v>173</v>
      </c>
      <c r="O138" s="3">
        <v>65</v>
      </c>
      <c r="P138" s="11" t="s">
        <v>49</v>
      </c>
      <c r="Q138" s="3"/>
      <c r="R138" s="11" t="s">
        <v>115</v>
      </c>
      <c r="S138" s="20">
        <f>E138*1+F138*3+G138*4+H138*3+J138*4.5+M138*2+N138*2.5+O138*2+P138*1+R138*3</f>
        <v>1335.5</v>
      </c>
      <c r="T138" s="20">
        <v>26</v>
      </c>
      <c r="U138" s="20">
        <f t="shared" si="42"/>
        <v>51.365384615384613</v>
      </c>
      <c r="W138" s="12" t="s">
        <v>354</v>
      </c>
      <c r="X138" s="16" t="s">
        <v>355</v>
      </c>
      <c r="Y138" s="5">
        <v>75</v>
      </c>
      <c r="Z138" s="5">
        <v>63</v>
      </c>
      <c r="AA138" s="12" t="s">
        <v>48</v>
      </c>
      <c r="AB138" s="5">
        <v>51</v>
      </c>
      <c r="AC138" s="12" t="s">
        <v>51</v>
      </c>
      <c r="AD138" s="5">
        <v>80</v>
      </c>
      <c r="AE138" s="12" t="s">
        <v>48</v>
      </c>
      <c r="AF138" s="5">
        <v>84</v>
      </c>
      <c r="AG138" s="5">
        <v>76</v>
      </c>
      <c r="AH138" s="5">
        <v>77</v>
      </c>
      <c r="AI138" s="12" t="s">
        <v>51</v>
      </c>
      <c r="AJ138" s="12" t="s">
        <v>97</v>
      </c>
      <c r="AK138" s="5">
        <v>75</v>
      </c>
      <c r="AL138" s="5">
        <v>51</v>
      </c>
      <c r="AM138" s="5">
        <v>48</v>
      </c>
      <c r="AN138" s="20">
        <f>Y138*1+Z138*4+AB138*2.5+AC138*1+AD138*4.5+AF138*3+AG138*2+AH138*2+AI138*2+AJ138*2+AK138*2+AL138*3+AM138*2</f>
        <v>1996.5</v>
      </c>
      <c r="AO138" s="20">
        <v>31</v>
      </c>
      <c r="AP138" s="20">
        <f t="shared" si="43"/>
        <v>64.403225806451616</v>
      </c>
      <c r="AQ138" s="20">
        <f t="shared" si="44"/>
        <v>3332</v>
      </c>
      <c r="AR138" s="20">
        <f t="shared" si="45"/>
        <v>57</v>
      </c>
      <c r="AS138" s="20">
        <f t="shared" si="46"/>
        <v>58.456140350877192</v>
      </c>
      <c r="AT138" s="20">
        <v>0</v>
      </c>
      <c r="AU138" s="20">
        <f t="shared" si="47"/>
        <v>58.456140350877192</v>
      </c>
    </row>
    <row r="139" spans="1:47" x14ac:dyDescent="0.15">
      <c r="A139" s="4">
        <v>136</v>
      </c>
      <c r="B139" s="11" t="s">
        <v>357</v>
      </c>
      <c r="C139" s="15" t="s">
        <v>358</v>
      </c>
      <c r="D139" s="11" t="s">
        <v>48</v>
      </c>
      <c r="E139" s="11" t="s">
        <v>49</v>
      </c>
      <c r="F139" s="3">
        <v>62</v>
      </c>
      <c r="G139" s="11" t="s">
        <v>115</v>
      </c>
      <c r="H139" s="11" t="s">
        <v>185</v>
      </c>
      <c r="I139" s="11" t="s">
        <v>115</v>
      </c>
      <c r="J139" s="11" t="s">
        <v>251</v>
      </c>
      <c r="K139" s="3">
        <v>66</v>
      </c>
      <c r="L139" s="11" t="s">
        <v>48</v>
      </c>
      <c r="M139" s="11" t="s">
        <v>152</v>
      </c>
      <c r="N139" s="11" t="s">
        <v>189</v>
      </c>
      <c r="O139" s="11" t="s">
        <v>288</v>
      </c>
      <c r="P139" s="11" t="s">
        <v>49</v>
      </c>
      <c r="Q139" s="11" t="s">
        <v>48</v>
      </c>
      <c r="R139" s="11" t="s">
        <v>101</v>
      </c>
      <c r="S139" s="20">
        <f>E139*1+F139*3+G139*4+H139*3+I139*3+J139*4.5+K139*3+M139*2+N139*2.5+O139*2+P139*1+R139*3</f>
        <v>1622.5</v>
      </c>
      <c r="T139" s="20">
        <v>32</v>
      </c>
      <c r="U139" s="20">
        <f t="shared" si="42"/>
        <v>50.703125</v>
      </c>
      <c r="W139" s="12" t="s">
        <v>357</v>
      </c>
      <c r="X139" s="17" t="s">
        <v>358</v>
      </c>
      <c r="Y139" s="7">
        <v>79</v>
      </c>
      <c r="Z139" s="8">
        <v>52</v>
      </c>
      <c r="AA139" s="13" t="s">
        <v>48</v>
      </c>
      <c r="AB139" s="8">
        <v>90</v>
      </c>
      <c r="AC139" s="14" t="s">
        <v>49</v>
      </c>
      <c r="AD139" s="8">
        <v>80</v>
      </c>
      <c r="AE139" s="5"/>
      <c r="AF139" s="7">
        <v>79</v>
      </c>
      <c r="AG139" s="8">
        <v>69</v>
      </c>
      <c r="AH139" s="8">
        <v>53</v>
      </c>
      <c r="AI139" s="14" t="s">
        <v>51</v>
      </c>
      <c r="AJ139" s="8">
        <v>48</v>
      </c>
      <c r="AK139" s="8">
        <v>49</v>
      </c>
      <c r="AL139" s="8">
        <v>56</v>
      </c>
      <c r="AM139" s="8">
        <v>53</v>
      </c>
      <c r="AN139" s="20">
        <f>Y139*1+Z139*4+AB139*2.5+AC139*1+AD139*4.5+AF139*3+AG139*2+AH139*2+AI139*2+AJ139*2+AK139*2+AL139*3+AM139*2</f>
        <v>2056</v>
      </c>
      <c r="AO139" s="20">
        <v>31</v>
      </c>
      <c r="AP139" s="20">
        <f t="shared" si="43"/>
        <v>66.322580645161295</v>
      </c>
      <c r="AQ139" s="20">
        <f t="shared" si="44"/>
        <v>3678.5</v>
      </c>
      <c r="AR139" s="20">
        <f t="shared" si="45"/>
        <v>63</v>
      </c>
      <c r="AS139" s="20">
        <f t="shared" si="46"/>
        <v>58.388888888888886</v>
      </c>
      <c r="AT139" s="20">
        <v>0</v>
      </c>
      <c r="AU139" s="20">
        <f t="shared" si="47"/>
        <v>58.388888888888886</v>
      </c>
    </row>
    <row r="140" spans="1:47" x14ac:dyDescent="0.15">
      <c r="A140" s="4">
        <v>137</v>
      </c>
      <c r="B140" s="11" t="s">
        <v>359</v>
      </c>
      <c r="C140" s="15" t="s">
        <v>360</v>
      </c>
      <c r="D140" s="11" t="s">
        <v>48</v>
      </c>
      <c r="E140" s="11" t="s">
        <v>49</v>
      </c>
      <c r="F140" s="3">
        <v>68</v>
      </c>
      <c r="G140" s="3">
        <v>62</v>
      </c>
      <c r="H140" s="3">
        <v>62</v>
      </c>
      <c r="I140" s="11" t="s">
        <v>48</v>
      </c>
      <c r="J140" s="11" t="s">
        <v>353</v>
      </c>
      <c r="K140" s="3"/>
      <c r="L140" s="11" t="s">
        <v>48</v>
      </c>
      <c r="M140" s="3">
        <v>60</v>
      </c>
      <c r="N140" s="3">
        <v>63</v>
      </c>
      <c r="O140" s="11" t="s">
        <v>293</v>
      </c>
      <c r="P140" s="11" t="s">
        <v>49</v>
      </c>
      <c r="Q140" s="3"/>
      <c r="R140" s="11" t="s">
        <v>88</v>
      </c>
      <c r="S140" s="20">
        <f t="shared" ref="S140:S145" si="48">E140*1+F140*3+G140*4+H140*3+J140*4.5+M140*2+N140*2.5+O140*2+P140*1+R140*3</f>
        <v>1392.5</v>
      </c>
      <c r="T140" s="20">
        <v>26</v>
      </c>
      <c r="U140" s="20">
        <f t="shared" si="42"/>
        <v>53.557692307692307</v>
      </c>
      <c r="W140" s="12" t="s">
        <v>359</v>
      </c>
      <c r="X140" s="16" t="s">
        <v>360</v>
      </c>
      <c r="Y140" s="5">
        <v>70</v>
      </c>
      <c r="Z140" s="5">
        <v>50</v>
      </c>
      <c r="AA140" s="12" t="s">
        <v>48</v>
      </c>
      <c r="AB140" s="5">
        <v>60</v>
      </c>
      <c r="AC140" s="12" t="s">
        <v>51</v>
      </c>
      <c r="AD140" s="5">
        <v>68</v>
      </c>
      <c r="AE140" s="12" t="s">
        <v>48</v>
      </c>
      <c r="AF140" s="5">
        <v>80</v>
      </c>
      <c r="AG140" s="5">
        <v>56</v>
      </c>
      <c r="AH140" s="5">
        <v>79</v>
      </c>
      <c r="AI140" s="12" t="s">
        <v>51</v>
      </c>
      <c r="AJ140" s="5">
        <v>70</v>
      </c>
      <c r="AK140" s="5">
        <v>63</v>
      </c>
      <c r="AL140" s="5">
        <v>37</v>
      </c>
      <c r="AM140" s="5">
        <v>35</v>
      </c>
      <c r="AN140" s="20">
        <f>Y140*1+Z140*4+AB140*2.5+AC140*1+AD140*4.5+AF140*3+AG140*2+AH140*2+AI140*2+AJ140*2+AK140*2+AL140*3+AM140*2</f>
        <v>1908</v>
      </c>
      <c r="AO140" s="20">
        <v>31</v>
      </c>
      <c r="AP140" s="20">
        <f t="shared" si="43"/>
        <v>61.548387096774192</v>
      </c>
      <c r="AQ140" s="20">
        <f t="shared" si="44"/>
        <v>3300.5</v>
      </c>
      <c r="AR140" s="20">
        <f t="shared" si="45"/>
        <v>57</v>
      </c>
      <c r="AS140" s="20">
        <f t="shared" si="46"/>
        <v>57.903508771929822</v>
      </c>
      <c r="AT140" s="20">
        <v>0</v>
      </c>
      <c r="AU140" s="20">
        <f t="shared" si="47"/>
        <v>57.903508771929822</v>
      </c>
    </row>
    <row r="141" spans="1:47" x14ac:dyDescent="0.15">
      <c r="A141" s="4">
        <v>138</v>
      </c>
      <c r="B141" s="11" t="s">
        <v>361</v>
      </c>
      <c r="C141" s="15" t="s">
        <v>362</v>
      </c>
      <c r="D141" s="11" t="s">
        <v>48</v>
      </c>
      <c r="E141" s="11" t="s">
        <v>51</v>
      </c>
      <c r="F141" s="3">
        <v>64</v>
      </c>
      <c r="G141" s="11" t="s">
        <v>283</v>
      </c>
      <c r="H141" s="3">
        <v>60</v>
      </c>
      <c r="I141" s="11" t="s">
        <v>48</v>
      </c>
      <c r="J141" s="11" t="s">
        <v>331</v>
      </c>
      <c r="K141" s="3"/>
      <c r="L141" s="11" t="s">
        <v>48</v>
      </c>
      <c r="M141" s="3">
        <v>61</v>
      </c>
      <c r="N141" s="3">
        <v>62</v>
      </c>
      <c r="O141" s="11" t="s">
        <v>100</v>
      </c>
      <c r="P141" s="11" t="s">
        <v>51</v>
      </c>
      <c r="Q141" s="11" t="s">
        <v>48</v>
      </c>
      <c r="R141" s="11" t="s">
        <v>173</v>
      </c>
      <c r="S141" s="20">
        <f t="shared" si="48"/>
        <v>1309</v>
      </c>
      <c r="T141" s="20">
        <v>26</v>
      </c>
      <c r="U141" s="20">
        <f t="shared" si="42"/>
        <v>50.346153846153847</v>
      </c>
      <c r="W141" s="12" t="s">
        <v>361</v>
      </c>
      <c r="X141" s="16" t="s">
        <v>362</v>
      </c>
      <c r="Y141" s="5">
        <v>74</v>
      </c>
      <c r="Z141" s="5">
        <v>64</v>
      </c>
      <c r="AA141" s="12" t="s">
        <v>48</v>
      </c>
      <c r="AB141" s="5">
        <v>44</v>
      </c>
      <c r="AC141" s="12" t="s">
        <v>51</v>
      </c>
      <c r="AD141" s="5">
        <v>69</v>
      </c>
      <c r="AE141" s="12" t="s">
        <v>48</v>
      </c>
      <c r="AF141" s="5">
        <v>77</v>
      </c>
      <c r="AG141" s="5">
        <v>63</v>
      </c>
      <c r="AH141" s="12" t="s">
        <v>48</v>
      </c>
      <c r="AI141" s="12" t="s">
        <v>51</v>
      </c>
      <c r="AJ141" s="5">
        <v>73</v>
      </c>
      <c r="AK141" s="5">
        <v>67</v>
      </c>
      <c r="AL141" s="5">
        <v>49</v>
      </c>
      <c r="AM141" s="5">
        <v>54</v>
      </c>
      <c r="AN141" s="20">
        <f>Y141*1+Z141*4+AB141*2.5+AC141*1+AD141*4.5+AF141*3+AG141*2+AI141*2+AJ141*2+AK141*2+AL141*3+AM141*2</f>
        <v>1867.5</v>
      </c>
      <c r="AO141" s="20">
        <v>29</v>
      </c>
      <c r="AP141" s="20">
        <f t="shared" si="43"/>
        <v>64.396551724137936</v>
      </c>
      <c r="AQ141" s="20">
        <f t="shared" si="44"/>
        <v>3176.5</v>
      </c>
      <c r="AR141" s="20">
        <f t="shared" si="45"/>
        <v>55</v>
      </c>
      <c r="AS141" s="20">
        <f t="shared" si="46"/>
        <v>57.754545454545458</v>
      </c>
      <c r="AT141" s="20">
        <v>0</v>
      </c>
      <c r="AU141" s="20">
        <f t="shared" si="47"/>
        <v>57.754545454545458</v>
      </c>
    </row>
    <row r="142" spans="1:47" x14ac:dyDescent="0.15">
      <c r="A142" s="4">
        <v>139</v>
      </c>
      <c r="B142" s="11" t="s">
        <v>366</v>
      </c>
      <c r="C142" s="15" t="s">
        <v>367</v>
      </c>
      <c r="D142" s="11" t="s">
        <v>48</v>
      </c>
      <c r="E142" s="11" t="s">
        <v>51</v>
      </c>
      <c r="F142" s="11" t="s">
        <v>139</v>
      </c>
      <c r="G142" s="11" t="s">
        <v>101</v>
      </c>
      <c r="H142" s="11" t="s">
        <v>101</v>
      </c>
      <c r="I142" s="3"/>
      <c r="J142" s="11" t="s">
        <v>251</v>
      </c>
      <c r="K142" s="3"/>
      <c r="L142" s="11" t="s">
        <v>48</v>
      </c>
      <c r="M142" s="11" t="s">
        <v>169</v>
      </c>
      <c r="N142" s="11" t="s">
        <v>169</v>
      </c>
      <c r="O142" s="3">
        <v>67</v>
      </c>
      <c r="P142" s="11" t="s">
        <v>51</v>
      </c>
      <c r="Q142" s="11" t="s">
        <v>48</v>
      </c>
      <c r="R142" s="11" t="s">
        <v>88</v>
      </c>
      <c r="S142" s="20">
        <f t="shared" si="48"/>
        <v>1356.5</v>
      </c>
      <c r="T142" s="20">
        <v>26</v>
      </c>
      <c r="U142" s="20">
        <f t="shared" si="42"/>
        <v>52.17307692307692</v>
      </c>
      <c r="W142" s="12" t="s">
        <v>366</v>
      </c>
      <c r="X142" s="16" t="s">
        <v>367</v>
      </c>
      <c r="Y142" s="5">
        <v>68</v>
      </c>
      <c r="Z142" s="5">
        <v>43</v>
      </c>
      <c r="AA142" s="12" t="s">
        <v>48</v>
      </c>
      <c r="AB142" s="5">
        <v>60</v>
      </c>
      <c r="AC142" s="12" t="s">
        <v>51</v>
      </c>
      <c r="AD142" s="5">
        <v>73</v>
      </c>
      <c r="AE142" s="12" t="s">
        <v>48</v>
      </c>
      <c r="AF142" s="5">
        <v>68</v>
      </c>
      <c r="AG142" s="12" t="s">
        <v>48</v>
      </c>
      <c r="AH142" s="5">
        <v>65</v>
      </c>
      <c r="AI142" s="12" t="s">
        <v>49</v>
      </c>
      <c r="AJ142" s="5">
        <v>58</v>
      </c>
      <c r="AK142" s="5">
        <v>64</v>
      </c>
      <c r="AL142" s="5">
        <v>61</v>
      </c>
      <c r="AM142" s="5">
        <v>27</v>
      </c>
      <c r="AN142" s="20">
        <f>Y142*1+Z142*4+AB142*2.5+AC142*1+AD142*4.5+AF142*3+AH142*2+AI142*2+AJ142*2+AK142*2+AL142*3+AM142*2</f>
        <v>1778.5</v>
      </c>
      <c r="AO142" s="20">
        <v>29</v>
      </c>
      <c r="AP142" s="20">
        <f t="shared" si="43"/>
        <v>61.327586206896555</v>
      </c>
      <c r="AQ142" s="20">
        <f t="shared" si="44"/>
        <v>3135</v>
      </c>
      <c r="AR142" s="20">
        <f t="shared" si="45"/>
        <v>55</v>
      </c>
      <c r="AS142" s="20">
        <f t="shared" si="46"/>
        <v>57</v>
      </c>
      <c r="AT142" s="20">
        <v>0</v>
      </c>
      <c r="AU142" s="20">
        <f t="shared" si="47"/>
        <v>57</v>
      </c>
    </row>
    <row r="143" spans="1:47" x14ac:dyDescent="0.15">
      <c r="A143" s="4">
        <v>140</v>
      </c>
      <c r="B143" s="11" t="s">
        <v>368</v>
      </c>
      <c r="C143" s="15" t="s">
        <v>369</v>
      </c>
      <c r="D143" s="11" t="s">
        <v>48</v>
      </c>
      <c r="E143" s="11" t="s">
        <v>49</v>
      </c>
      <c r="F143" s="3">
        <v>63</v>
      </c>
      <c r="G143" s="11" t="s">
        <v>189</v>
      </c>
      <c r="H143" s="11" t="s">
        <v>370</v>
      </c>
      <c r="I143" s="3"/>
      <c r="J143" s="11" t="s">
        <v>371</v>
      </c>
      <c r="K143" s="11" t="s">
        <v>48</v>
      </c>
      <c r="L143" s="11" t="s">
        <v>48</v>
      </c>
      <c r="M143" s="3">
        <v>60</v>
      </c>
      <c r="N143" s="3">
        <v>60</v>
      </c>
      <c r="O143" s="11" t="s">
        <v>353</v>
      </c>
      <c r="P143" s="11" t="s">
        <v>49</v>
      </c>
      <c r="Q143" s="11" t="s">
        <v>48</v>
      </c>
      <c r="R143" s="3">
        <v>74</v>
      </c>
      <c r="S143" s="20">
        <f t="shared" si="48"/>
        <v>1289.5</v>
      </c>
      <c r="T143" s="20">
        <v>26</v>
      </c>
      <c r="U143" s="20">
        <f t="shared" si="42"/>
        <v>49.596153846153847</v>
      </c>
      <c r="W143" s="12" t="s">
        <v>368</v>
      </c>
      <c r="X143" s="16" t="s">
        <v>369</v>
      </c>
      <c r="Y143" s="5">
        <v>70</v>
      </c>
      <c r="Z143" s="5">
        <v>49</v>
      </c>
      <c r="AA143" s="12" t="s">
        <v>48</v>
      </c>
      <c r="AB143" s="5">
        <v>87</v>
      </c>
      <c r="AC143" s="12" t="s">
        <v>51</v>
      </c>
      <c r="AD143" s="5">
        <v>67</v>
      </c>
      <c r="AE143" s="12" t="s">
        <v>48</v>
      </c>
      <c r="AF143" s="5">
        <v>65</v>
      </c>
      <c r="AG143" s="5">
        <v>46</v>
      </c>
      <c r="AH143" s="5">
        <v>57</v>
      </c>
      <c r="AI143" s="12" t="s">
        <v>51</v>
      </c>
      <c r="AJ143" s="5">
        <v>30</v>
      </c>
      <c r="AK143" s="5">
        <v>66</v>
      </c>
      <c r="AL143" s="5">
        <v>67</v>
      </c>
      <c r="AM143" s="5">
        <v>42</v>
      </c>
      <c r="AN143" s="20">
        <f>Y143*1+Z143*4+AB143*2.5+AC143*1+AD143*4.5+AF143*3+AG143*2+AH143*2+AI143*2+AJ143*2+AK143*2+AL143*3+AM143*2</f>
        <v>1888</v>
      </c>
      <c r="AO143" s="20">
        <v>31</v>
      </c>
      <c r="AP143" s="20">
        <f t="shared" si="43"/>
        <v>60.903225806451616</v>
      </c>
      <c r="AQ143" s="20">
        <f t="shared" si="44"/>
        <v>3177.5</v>
      </c>
      <c r="AR143" s="20">
        <f t="shared" si="45"/>
        <v>57</v>
      </c>
      <c r="AS143" s="20">
        <f t="shared" si="46"/>
        <v>55.745614035087719</v>
      </c>
      <c r="AT143" s="20">
        <v>0</v>
      </c>
      <c r="AU143" s="20">
        <f t="shared" si="47"/>
        <v>55.745614035087719</v>
      </c>
    </row>
    <row r="144" spans="1:47" x14ac:dyDescent="0.15">
      <c r="A144" s="4">
        <v>141</v>
      </c>
      <c r="B144" s="11" t="s">
        <v>372</v>
      </c>
      <c r="C144" s="15" t="s">
        <v>373</v>
      </c>
      <c r="D144" s="11" t="s">
        <v>48</v>
      </c>
      <c r="E144" s="11" t="s">
        <v>51</v>
      </c>
      <c r="F144" s="3">
        <v>71</v>
      </c>
      <c r="G144" s="11" t="s">
        <v>322</v>
      </c>
      <c r="H144" s="11" t="s">
        <v>185</v>
      </c>
      <c r="I144" s="11" t="s">
        <v>48</v>
      </c>
      <c r="J144" s="11" t="s">
        <v>163</v>
      </c>
      <c r="K144" s="3"/>
      <c r="L144" s="11" t="s">
        <v>48</v>
      </c>
      <c r="M144" s="11" t="s">
        <v>169</v>
      </c>
      <c r="N144" s="3">
        <v>72</v>
      </c>
      <c r="O144" s="11" t="s">
        <v>251</v>
      </c>
      <c r="P144" s="11" t="s">
        <v>51</v>
      </c>
      <c r="Q144" s="11" t="s">
        <v>48</v>
      </c>
      <c r="R144" s="11" t="s">
        <v>228</v>
      </c>
      <c r="S144" s="20">
        <f t="shared" si="48"/>
        <v>1200</v>
      </c>
      <c r="T144" s="20">
        <v>26</v>
      </c>
      <c r="U144" s="20">
        <f t="shared" si="42"/>
        <v>46.153846153846153</v>
      </c>
      <c r="W144" s="12" t="s">
        <v>372</v>
      </c>
      <c r="X144" s="16" t="s">
        <v>373</v>
      </c>
      <c r="Y144" s="5">
        <v>84</v>
      </c>
      <c r="Z144" s="5">
        <v>35</v>
      </c>
      <c r="AA144" s="12" t="s">
        <v>48</v>
      </c>
      <c r="AB144" s="5">
        <v>62</v>
      </c>
      <c r="AC144" s="12" t="s">
        <v>51</v>
      </c>
      <c r="AD144" s="5">
        <v>66</v>
      </c>
      <c r="AE144" s="12" t="s">
        <v>48</v>
      </c>
      <c r="AF144" s="5">
        <v>84</v>
      </c>
      <c r="AG144" s="12" t="s">
        <v>48</v>
      </c>
      <c r="AH144" s="5">
        <v>36</v>
      </c>
      <c r="AI144" s="12" t="s">
        <v>49</v>
      </c>
      <c r="AJ144" s="12" t="s">
        <v>48</v>
      </c>
      <c r="AK144" s="5">
        <v>70</v>
      </c>
      <c r="AL144" s="5">
        <v>56</v>
      </c>
      <c r="AM144" s="5">
        <v>25</v>
      </c>
      <c r="AN144" s="20">
        <f>Y144*1+Z144*4+AB144*2.5+AC144*1+AD144*4.5+AF144*3+AH144*2+AI144*2+AK144*2+AL144*3+AM144*2</f>
        <v>1603</v>
      </c>
      <c r="AO144" s="20">
        <v>27</v>
      </c>
      <c r="AP144" s="20">
        <f t="shared" si="43"/>
        <v>59.370370370370374</v>
      </c>
      <c r="AQ144" s="20">
        <f t="shared" si="44"/>
        <v>2803</v>
      </c>
      <c r="AR144" s="20">
        <f t="shared" si="45"/>
        <v>53</v>
      </c>
      <c r="AS144" s="20">
        <f t="shared" si="46"/>
        <v>52.886792452830186</v>
      </c>
      <c r="AT144" s="20">
        <v>0</v>
      </c>
      <c r="AU144" s="20">
        <f t="shared" si="47"/>
        <v>52.886792452830186</v>
      </c>
    </row>
    <row r="145" spans="1:47" x14ac:dyDescent="0.15">
      <c r="A145" s="4">
        <v>142</v>
      </c>
      <c r="B145" s="11" t="s">
        <v>377</v>
      </c>
      <c r="C145" s="15" t="s">
        <v>378</v>
      </c>
      <c r="D145" s="11" t="s">
        <v>48</v>
      </c>
      <c r="E145" s="11" t="s">
        <v>97</v>
      </c>
      <c r="F145" s="3">
        <v>72</v>
      </c>
      <c r="G145" s="11" t="s">
        <v>186</v>
      </c>
      <c r="H145" s="11" t="s">
        <v>283</v>
      </c>
      <c r="I145" s="3"/>
      <c r="J145" s="11" t="s">
        <v>189</v>
      </c>
      <c r="K145" s="3"/>
      <c r="L145" s="11" t="s">
        <v>48</v>
      </c>
      <c r="M145" s="3">
        <v>60</v>
      </c>
      <c r="N145" s="11" t="s">
        <v>228</v>
      </c>
      <c r="O145" s="11" t="s">
        <v>125</v>
      </c>
      <c r="P145" s="11" t="s">
        <v>97</v>
      </c>
      <c r="Q145" s="11" t="s">
        <v>48</v>
      </c>
      <c r="R145" s="3">
        <v>63</v>
      </c>
      <c r="S145" s="20">
        <f t="shared" si="48"/>
        <v>1211</v>
      </c>
      <c r="T145" s="20">
        <v>26</v>
      </c>
      <c r="U145" s="20">
        <f t="shared" si="42"/>
        <v>46.57692307692308</v>
      </c>
      <c r="W145" s="12" t="s">
        <v>377</v>
      </c>
      <c r="X145" s="16" t="s">
        <v>378</v>
      </c>
      <c r="Y145" s="5">
        <v>75</v>
      </c>
      <c r="Z145" s="5">
        <v>39</v>
      </c>
      <c r="AA145" s="12" t="s">
        <v>48</v>
      </c>
      <c r="AB145" s="5">
        <v>86</v>
      </c>
      <c r="AC145" s="12" t="s">
        <v>48</v>
      </c>
      <c r="AD145" s="5">
        <v>20</v>
      </c>
      <c r="AE145" s="12" t="s">
        <v>48</v>
      </c>
      <c r="AF145" s="5">
        <v>74</v>
      </c>
      <c r="AG145" s="5">
        <v>54</v>
      </c>
      <c r="AH145" s="5">
        <v>78</v>
      </c>
      <c r="AI145" s="12" t="s">
        <v>49</v>
      </c>
      <c r="AJ145" s="5">
        <v>51</v>
      </c>
      <c r="AK145" s="5">
        <v>72</v>
      </c>
      <c r="AL145" s="5">
        <v>80</v>
      </c>
      <c r="AM145" s="5">
        <v>16</v>
      </c>
      <c r="AN145" s="20">
        <f>Y145*1+Z145*4+AB145*2.5+AD145*4.5+AF145*3+AG145*2+AH145*2+AI145*2+AJ145*2+AK145*2+AL145*3+AM145*2</f>
        <v>1710</v>
      </c>
      <c r="AO145" s="20">
        <v>31</v>
      </c>
      <c r="AP145" s="20">
        <f t="shared" si="43"/>
        <v>55.161290322580648</v>
      </c>
      <c r="AQ145" s="20">
        <f t="shared" si="44"/>
        <v>2921</v>
      </c>
      <c r="AR145" s="20">
        <f t="shared" si="45"/>
        <v>57</v>
      </c>
      <c r="AS145" s="20">
        <f t="shared" si="46"/>
        <v>51.245614035087719</v>
      </c>
      <c r="AT145" s="20">
        <v>0</v>
      </c>
      <c r="AU145" s="20">
        <f t="shared" si="47"/>
        <v>51.245614035087719</v>
      </c>
    </row>
    <row r="146" spans="1:47" x14ac:dyDescent="0.15">
      <c r="A146" s="4">
        <v>143</v>
      </c>
      <c r="B146" s="11" t="s">
        <v>374</v>
      </c>
      <c r="C146" s="15" t="s">
        <v>375</v>
      </c>
      <c r="D146" s="11" t="s">
        <v>336</v>
      </c>
      <c r="E146" s="11" t="s">
        <v>112</v>
      </c>
      <c r="F146" s="11" t="s">
        <v>100</v>
      </c>
      <c r="G146" s="11" t="s">
        <v>233</v>
      </c>
      <c r="H146" s="11" t="s">
        <v>376</v>
      </c>
      <c r="I146" s="11" t="s">
        <v>48</v>
      </c>
      <c r="J146" s="11" t="s">
        <v>336</v>
      </c>
      <c r="K146" s="3">
        <v>67</v>
      </c>
      <c r="L146" s="11" t="s">
        <v>48</v>
      </c>
      <c r="M146" s="11" t="s">
        <v>228</v>
      </c>
      <c r="N146" s="3">
        <v>60</v>
      </c>
      <c r="O146" s="11" t="s">
        <v>251</v>
      </c>
      <c r="P146" s="11" t="s">
        <v>112</v>
      </c>
      <c r="Q146" s="11" t="s">
        <v>48</v>
      </c>
      <c r="R146" s="11" t="s">
        <v>288</v>
      </c>
      <c r="S146" s="20">
        <f>E146*1+F146*3+G146*4+H146*3+J146*4.5+D146*1.5+K146*3+M146*2+N146*2.5+O146*2+P146*1+R146*3</f>
        <v>1231</v>
      </c>
      <c r="T146" s="20">
        <v>33.5</v>
      </c>
      <c r="U146" s="20">
        <f t="shared" si="42"/>
        <v>36.746268656716417</v>
      </c>
      <c r="W146" s="12" t="s">
        <v>374</v>
      </c>
      <c r="X146" s="17" t="s">
        <v>375</v>
      </c>
      <c r="Y146" s="7">
        <v>67</v>
      </c>
      <c r="Z146" s="8">
        <v>38</v>
      </c>
      <c r="AA146" s="7">
        <v>39</v>
      </c>
      <c r="AB146" s="8">
        <v>62</v>
      </c>
      <c r="AC146" s="14" t="s">
        <v>51</v>
      </c>
      <c r="AD146" s="8">
        <v>71</v>
      </c>
      <c r="AE146" s="5"/>
      <c r="AF146" s="7">
        <v>67</v>
      </c>
      <c r="AG146" s="8">
        <v>77</v>
      </c>
      <c r="AH146" s="8">
        <v>65</v>
      </c>
      <c r="AI146" s="14" t="s">
        <v>112</v>
      </c>
      <c r="AJ146" s="8">
        <v>88</v>
      </c>
      <c r="AK146" s="8">
        <v>44</v>
      </c>
      <c r="AL146" s="8">
        <v>62</v>
      </c>
      <c r="AM146" s="8">
        <v>42</v>
      </c>
      <c r="AN146" s="20">
        <f>Y146*1+Z146*4+AB146*2.5+AC146*1+AD146*4.5+AF146*3+AA146*4+AG146*2+AH146*2+AI146*2+AJ146*2+AK146*2+AL146*3+AM146*2</f>
        <v>2073.5</v>
      </c>
      <c r="AO146" s="20">
        <v>35</v>
      </c>
      <c r="AP146" s="20">
        <f t="shared" si="43"/>
        <v>59.24285714285714</v>
      </c>
      <c r="AQ146" s="20">
        <f t="shared" si="44"/>
        <v>3304.5</v>
      </c>
      <c r="AR146" s="20">
        <f t="shared" si="45"/>
        <v>68.5</v>
      </c>
      <c r="AS146" s="20">
        <f t="shared" si="46"/>
        <v>48.240875912408761</v>
      </c>
      <c r="AT146" s="20">
        <v>0</v>
      </c>
      <c r="AU146" s="20">
        <f t="shared" si="47"/>
        <v>48.240875912408761</v>
      </c>
    </row>
    <row r="149" spans="1:47" x14ac:dyDescent="0.15">
      <c r="D149" s="24" t="s">
        <v>379</v>
      </c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47" x14ac:dyDescent="0.15"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</row>
    <row r="151" spans="1:47" x14ac:dyDescent="0.15"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</row>
    <row r="152" spans="1:47" x14ac:dyDescent="0.15"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</row>
    <row r="153" spans="1:47" x14ac:dyDescent="0.15"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</row>
  </sheetData>
  <sortState ref="B3:AU146">
    <sortCondition descending="1" ref="AU3:AU146"/>
  </sortState>
  <mergeCells count="3">
    <mergeCell ref="A1:U2"/>
    <mergeCell ref="W1:AP2"/>
    <mergeCell ref="D149:O153"/>
  </mergeCells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2015-09-11T02:11:00Z</dcterms:created>
  <dcterms:modified xsi:type="dcterms:W3CDTF">2015-09-18T04:08:19Z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