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Sheet1!$A$1:$AF$94</definedName>
  </definedNames>
  <calcPr calcId="144525"/>
</workbook>
</file>

<file path=xl/sharedStrings.xml><?xml version="1.0" encoding="utf-8"?>
<sst xmlns="http://schemas.openxmlformats.org/spreadsheetml/2006/main" count="209">
  <si>
    <t>2015-2016学年第1学期班级成绩汇总表</t>
  </si>
  <si>
    <t>2015-2016学年第2学期班级成绩汇总表</t>
  </si>
  <si>
    <t>序号</t>
  </si>
  <si>
    <t>学号</t>
  </si>
  <si>
    <t>姓名</t>
  </si>
  <si>
    <t>城市规划概论/必修课/2</t>
  </si>
  <si>
    <t>大学英语Ⅰ(一)/必修课/3</t>
  </si>
  <si>
    <t>高等数学Ⅱ(一)/必修课/3</t>
  </si>
  <si>
    <t>计算机应用基础/必修课/2</t>
  </si>
  <si>
    <t>军事理论/必修课/2</t>
  </si>
  <si>
    <t>军事训练/实践课/2</t>
  </si>
  <si>
    <t>思想道德修养与法律基础/必修课/3</t>
  </si>
  <si>
    <t>素描/必修课/3.5</t>
  </si>
  <si>
    <t>加权成绩1</t>
  </si>
  <si>
    <t>学分1</t>
  </si>
  <si>
    <t>综合成绩1</t>
  </si>
  <si>
    <t>大学英语Ⅰ(二)/必修课/4</t>
  </si>
  <si>
    <t>高等数学Ⅱ(二)/必修课/5</t>
  </si>
  <si>
    <t>建筑初步/必修课/2</t>
  </si>
  <si>
    <t>建筑设计初步/必修课/4</t>
  </si>
  <si>
    <t>建筑设计初步课程设计/实践课/1</t>
  </si>
  <si>
    <t>建筑制图/必修课/3</t>
  </si>
  <si>
    <t>美术实习/实践课/2</t>
  </si>
  <si>
    <t>色彩/必修课/3.5</t>
  </si>
  <si>
    <t>中国近现代史纲要/必修课/2</t>
  </si>
  <si>
    <t>加权成绩2</t>
  </si>
  <si>
    <t>学分2</t>
  </si>
  <si>
    <t>综合成绩2</t>
  </si>
  <si>
    <t>总加权成绩</t>
  </si>
  <si>
    <t>总学分</t>
  </si>
  <si>
    <t>总综合成绩</t>
  </si>
  <si>
    <t>刘慧</t>
  </si>
  <si>
    <t>150910239</t>
  </si>
  <si>
    <t>杨佳莉</t>
  </si>
  <si>
    <t>95</t>
  </si>
  <si>
    <t/>
  </si>
  <si>
    <t>150910237</t>
  </si>
  <si>
    <t>许亚杰</t>
  </si>
  <si>
    <t>150910226</t>
  </si>
  <si>
    <t>苏玉</t>
  </si>
  <si>
    <t>85</t>
  </si>
  <si>
    <t>张文博</t>
  </si>
  <si>
    <t>150910218</t>
  </si>
  <si>
    <t>刘想想</t>
  </si>
  <si>
    <t>150910221</t>
  </si>
  <si>
    <t>买盼盼</t>
  </si>
  <si>
    <t>150910217</t>
  </si>
  <si>
    <t>刘仕玉</t>
  </si>
  <si>
    <t>150910229</t>
  </si>
  <si>
    <t>王晶晶</t>
  </si>
  <si>
    <t>任梦雨</t>
  </si>
  <si>
    <t>150910110</t>
  </si>
  <si>
    <t>郭虹娟</t>
  </si>
  <si>
    <t>150910125</t>
  </si>
  <si>
    <t>汪亚君</t>
  </si>
  <si>
    <t>赵淋霖</t>
  </si>
  <si>
    <t>150910241</t>
  </si>
  <si>
    <t>周锐</t>
  </si>
  <si>
    <t>150910236</t>
  </si>
  <si>
    <t>徐孟然</t>
  </si>
  <si>
    <t>150910210</t>
  </si>
  <si>
    <t>黄晶晶</t>
  </si>
  <si>
    <t>150910139</t>
  </si>
  <si>
    <t>赵贺敏</t>
  </si>
  <si>
    <t>150910107</t>
  </si>
  <si>
    <t>冯晗</t>
  </si>
  <si>
    <t>150910215</t>
  </si>
  <si>
    <t>刘晨露</t>
  </si>
  <si>
    <t>刘静怡</t>
  </si>
  <si>
    <t>150910207</t>
  </si>
  <si>
    <t>董永利</t>
  </si>
  <si>
    <t>150910126</t>
  </si>
  <si>
    <t>王春鑫</t>
  </si>
  <si>
    <t>150910104</t>
  </si>
  <si>
    <t>崔自爱</t>
  </si>
  <si>
    <t>150910103</t>
  </si>
  <si>
    <t>程君珂</t>
  </si>
  <si>
    <t>150910123</t>
  </si>
  <si>
    <t>唐宵</t>
  </si>
  <si>
    <t>75</t>
  </si>
  <si>
    <t>150910115</t>
  </si>
  <si>
    <t>姜港</t>
  </si>
  <si>
    <t>150910101</t>
  </si>
  <si>
    <t>常宇华</t>
  </si>
  <si>
    <t>150910102</t>
  </si>
  <si>
    <t>陈真</t>
  </si>
  <si>
    <t>150910235</t>
  </si>
  <si>
    <t>翁月</t>
  </si>
  <si>
    <t>150910106</t>
  </si>
  <si>
    <t>方小雪</t>
  </si>
  <si>
    <t>150910128</t>
  </si>
  <si>
    <t>王亚楠</t>
  </si>
  <si>
    <t>150910230</t>
  </si>
  <si>
    <t>王黎明</t>
  </si>
  <si>
    <t>150910224</t>
  </si>
  <si>
    <t>石春华</t>
  </si>
  <si>
    <t>53</t>
  </si>
  <si>
    <t>150910240</t>
  </si>
  <si>
    <t>曾茜</t>
  </si>
  <si>
    <t>150910204</t>
  </si>
  <si>
    <t>陈精楠</t>
  </si>
  <si>
    <t>150910141</t>
  </si>
  <si>
    <t>赵倩</t>
  </si>
  <si>
    <t>150910213</t>
  </si>
  <si>
    <t>景梦茹</t>
  </si>
  <si>
    <t>56</t>
  </si>
  <si>
    <t>150910227</t>
  </si>
  <si>
    <t>王丹丽</t>
  </si>
  <si>
    <t>150910105</t>
  </si>
  <si>
    <t>邓湘蓉</t>
  </si>
  <si>
    <t>魏聘聘</t>
  </si>
  <si>
    <t>150910117</t>
  </si>
  <si>
    <t>李伟欣</t>
  </si>
  <si>
    <t>150910132</t>
  </si>
  <si>
    <t>杨雪垒</t>
  </si>
  <si>
    <t>150910212</t>
  </si>
  <si>
    <t>靳可</t>
  </si>
  <si>
    <t>150910231</t>
  </si>
  <si>
    <t>王琦</t>
  </si>
  <si>
    <t>150910206</t>
  </si>
  <si>
    <t>邓慧丽</t>
  </si>
  <si>
    <t>50</t>
  </si>
  <si>
    <t>150910220</t>
  </si>
  <si>
    <t>刘宇</t>
  </si>
  <si>
    <t>150910124</t>
  </si>
  <si>
    <t>唐莹</t>
  </si>
  <si>
    <t>150910108</t>
  </si>
  <si>
    <t>冯俞铭</t>
  </si>
  <si>
    <t>150910118</t>
  </si>
  <si>
    <t>李亚丹</t>
  </si>
  <si>
    <t>49</t>
  </si>
  <si>
    <t>150910134</t>
  </si>
  <si>
    <t>叶子玉</t>
  </si>
  <si>
    <t>48</t>
  </si>
  <si>
    <t>150910121</t>
  </si>
  <si>
    <t>刘俊辉</t>
  </si>
  <si>
    <t>150910209</t>
  </si>
  <si>
    <t>郭冰洁</t>
  </si>
  <si>
    <t>150910116</t>
  </si>
  <si>
    <t>金瑶</t>
  </si>
  <si>
    <t>150910130</t>
  </si>
  <si>
    <t>徐丹荔</t>
  </si>
  <si>
    <t>150910238</t>
  </si>
  <si>
    <t>杨犇</t>
  </si>
  <si>
    <t>45</t>
  </si>
  <si>
    <t>0</t>
  </si>
  <si>
    <t>150910203</t>
  </si>
  <si>
    <t>蔡青</t>
  </si>
  <si>
    <t>刘伟博</t>
  </si>
  <si>
    <t>150910111</t>
  </si>
  <si>
    <t>郭姗</t>
  </si>
  <si>
    <t>150910129</t>
  </si>
  <si>
    <t>吴超慧</t>
  </si>
  <si>
    <t>54</t>
  </si>
  <si>
    <t>150910136</t>
  </si>
  <si>
    <t>张宁宁</t>
  </si>
  <si>
    <t>150910113</t>
  </si>
  <si>
    <t>胡燕芬</t>
  </si>
  <si>
    <t>51</t>
  </si>
  <si>
    <t>150910119</t>
  </si>
  <si>
    <t>刘航</t>
  </si>
  <si>
    <t>150910222</t>
  </si>
  <si>
    <t>孟祥申</t>
  </si>
  <si>
    <t>150910205</t>
  </si>
  <si>
    <t>陈文强</t>
  </si>
  <si>
    <t>150910138</t>
  </si>
  <si>
    <t>张艳航</t>
  </si>
  <si>
    <t>150910228</t>
  </si>
  <si>
    <t>王付超</t>
  </si>
  <si>
    <t>150910232</t>
  </si>
  <si>
    <t>王一力</t>
  </si>
  <si>
    <t>55</t>
  </si>
  <si>
    <t>24</t>
  </si>
  <si>
    <t>150910233</t>
  </si>
  <si>
    <t>王志超</t>
  </si>
  <si>
    <t>150910219</t>
  </si>
  <si>
    <t>刘鑫</t>
  </si>
  <si>
    <t>40</t>
  </si>
  <si>
    <t>42</t>
  </si>
  <si>
    <t>150910127</t>
  </si>
  <si>
    <t>王亮</t>
  </si>
  <si>
    <t>150910242</t>
  </si>
  <si>
    <t>朱恺杓</t>
  </si>
  <si>
    <t>32</t>
  </si>
  <si>
    <t>150910112</t>
  </si>
  <si>
    <t>胡方玉</t>
  </si>
  <si>
    <t>46</t>
  </si>
  <si>
    <t>150910135</t>
  </si>
  <si>
    <t>袁彬杰</t>
  </si>
  <si>
    <t>28</t>
  </si>
  <si>
    <t>150910131</t>
  </si>
  <si>
    <t>杨兴</t>
  </si>
  <si>
    <t>47</t>
  </si>
  <si>
    <t>150910133</t>
  </si>
  <si>
    <t>杨泽</t>
  </si>
  <si>
    <t>33</t>
  </si>
  <si>
    <t>150910109</t>
  </si>
  <si>
    <t>顾天磊</t>
  </si>
  <si>
    <t>150910142</t>
  </si>
  <si>
    <t>周启峰</t>
  </si>
  <si>
    <t>150910225</t>
  </si>
  <si>
    <t>苏效平</t>
  </si>
  <si>
    <t>26</t>
  </si>
  <si>
    <t>150910202</t>
  </si>
  <si>
    <t>步忠雪</t>
  </si>
  <si>
    <t>22</t>
  </si>
  <si>
    <t>150910214</t>
  </si>
  <si>
    <t>李思达</t>
  </si>
  <si>
    <t>备注：标红的为有科目不及格的，序号标红的为一学年中有挂科情况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</si>
</sst>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 quotePrefix="1">
      <alignment horizontal="right" vertical="center"/>
    </xf>
    <xf numFmtId="0" fontId="1" fillId="3" borderId="1" xfId="0" applyFont="1" applyFill="1" applyBorder="1" applyAlignment="1" quotePrefix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94"/>
  <sheetViews>
    <sheetView tabSelected="1" topLeftCell="N1" workbookViewId="0">
      <pane ySplit="3" topLeftCell="A26" activePane="bottomLeft" state="frozen"/>
      <selection/>
      <selection pane="bottomLeft" activeCell="AC46" sqref="AC46"/>
    </sheetView>
  </sheetViews>
  <sheetFormatPr defaultColWidth="9" defaultRowHeight="14.4"/>
  <cols>
    <col min="1" max="1" width="3.62962962962963" style="1" customWidth="1"/>
    <col min="2" max="2" width="10.1111111111111" style="2" customWidth="1"/>
    <col min="3" max="3" width="7.55555555555556" style="2" customWidth="1"/>
    <col min="4" max="11" width="10" style="2" customWidth="1"/>
    <col min="12" max="14" width="12.1111111111111" customWidth="1"/>
    <col min="16" max="16" width="11.1111111111111" customWidth="1"/>
    <col min="26" max="26" width="14.3333333333333" customWidth="1"/>
    <col min="27" max="27" width="17.1296296296296" customWidth="1"/>
    <col min="29" max="29" width="14.3333333333333"/>
    <col min="30" max="30" width="10.6666666666667" customWidth="1"/>
    <col min="32" max="32" width="10.2222222222222" customWidth="1"/>
  </cols>
  <sheetData>
    <row r="1" spans="1:3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4" t="s">
        <v>1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ht="48" spans="1:3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3" t="s">
        <v>13</v>
      </c>
      <c r="M3" s="13" t="s">
        <v>14</v>
      </c>
      <c r="N3" s="13" t="s">
        <v>15</v>
      </c>
      <c r="P3" s="6" t="s">
        <v>3</v>
      </c>
      <c r="Q3" s="6" t="s">
        <v>4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22</v>
      </c>
      <c r="Y3" s="6" t="s">
        <v>23</v>
      </c>
      <c r="Z3" s="6" t="s">
        <v>24</v>
      </c>
      <c r="AA3" s="13" t="s">
        <v>25</v>
      </c>
      <c r="AB3" s="13" t="s">
        <v>26</v>
      </c>
      <c r="AC3" s="13" t="s">
        <v>27</v>
      </c>
      <c r="AD3" s="13" t="s">
        <v>28</v>
      </c>
      <c r="AE3" s="13" t="s">
        <v>29</v>
      </c>
      <c r="AF3" s="16" t="s">
        <v>30</v>
      </c>
    </row>
    <row r="4" spans="1:32">
      <c r="A4" s="5">
        <v>1</v>
      </c>
      <c r="B4" s="7">
        <v>150910216</v>
      </c>
      <c r="C4" s="7" t="s">
        <v>31</v>
      </c>
      <c r="D4" s="7">
        <v>89</v>
      </c>
      <c r="E4" s="7">
        <v>85</v>
      </c>
      <c r="F4" s="7">
        <v>92</v>
      </c>
      <c r="G4" s="7">
        <v>91</v>
      </c>
      <c r="H4" s="7">
        <v>97.86</v>
      </c>
      <c r="I4" s="7">
        <v>95</v>
      </c>
      <c r="J4" s="7">
        <v>91</v>
      </c>
      <c r="K4" s="7">
        <v>85</v>
      </c>
      <c r="L4" s="14">
        <f>D4*2+E4*3+F4*3+G4*2+H4*2+I4*2+J4*3+K4*3.5</f>
        <v>1847.22</v>
      </c>
      <c r="M4" s="14">
        <f>2+3+3+2+2+2+3+3.5</f>
        <v>20.5</v>
      </c>
      <c r="N4" s="14">
        <f>L4/M4</f>
        <v>90.1082926829268</v>
      </c>
      <c r="O4" s="15"/>
      <c r="P4" s="7">
        <v>150910216</v>
      </c>
      <c r="Q4" s="7" t="s">
        <v>31</v>
      </c>
      <c r="R4" s="7">
        <v>92</v>
      </c>
      <c r="S4" s="7">
        <v>97</v>
      </c>
      <c r="T4" s="7">
        <v>92</v>
      </c>
      <c r="U4" s="7">
        <v>85</v>
      </c>
      <c r="V4" s="7"/>
      <c r="W4" s="7">
        <v>95</v>
      </c>
      <c r="X4" s="7"/>
      <c r="Y4" s="7">
        <v>90</v>
      </c>
      <c r="Z4" s="7">
        <v>85</v>
      </c>
      <c r="AA4" s="14">
        <f>R4*4+S4*5+T4*2+U4*4+W4*3+Y4*3.5+Z4*2</f>
        <v>2147</v>
      </c>
      <c r="AB4" s="14">
        <f>4+5+2+4+3+3.5+2</f>
        <v>23.5</v>
      </c>
      <c r="AC4" s="14">
        <f>AA4/AB4</f>
        <v>91.3617021276596</v>
      </c>
      <c r="AD4" s="14">
        <f>L4+AA4</f>
        <v>3994.22</v>
      </c>
      <c r="AE4" s="14">
        <f>M4+AB4</f>
        <v>44</v>
      </c>
      <c r="AF4" s="17">
        <f>AD4/AE4</f>
        <v>90.7777272727273</v>
      </c>
    </row>
    <row r="5" spans="1:32">
      <c r="A5" s="5">
        <v>2</v>
      </c>
      <c r="B5" s="21" t="s">
        <v>32</v>
      </c>
      <c r="C5" s="21" t="s">
        <v>33</v>
      </c>
      <c r="D5" s="8">
        <v>85</v>
      </c>
      <c r="E5" s="8">
        <v>76</v>
      </c>
      <c r="F5" s="8">
        <v>97</v>
      </c>
      <c r="G5" s="8">
        <v>82</v>
      </c>
      <c r="H5" s="8">
        <v>94.9</v>
      </c>
      <c r="I5" s="21" t="s">
        <v>34</v>
      </c>
      <c r="J5" s="8">
        <v>92</v>
      </c>
      <c r="K5" s="8">
        <v>92</v>
      </c>
      <c r="L5" s="14">
        <f t="shared" ref="L5:L36" si="0">D5*2+E5*3+F5*3+G5*2+H5*2+I5*2+J5*3+K5*3.5</f>
        <v>1830.8</v>
      </c>
      <c r="M5" s="14">
        <f>2+3+3+2+2+2+3+3.5</f>
        <v>20.5</v>
      </c>
      <c r="N5" s="14">
        <f>L5/M5</f>
        <v>89.3073170731707</v>
      </c>
      <c r="O5" s="15"/>
      <c r="P5" s="21" t="s">
        <v>32</v>
      </c>
      <c r="Q5" s="21" t="s">
        <v>33</v>
      </c>
      <c r="R5" s="8">
        <v>84</v>
      </c>
      <c r="S5" s="8">
        <v>93</v>
      </c>
      <c r="T5" s="8">
        <v>92</v>
      </c>
      <c r="U5" s="8">
        <v>87</v>
      </c>
      <c r="V5" s="21" t="s">
        <v>35</v>
      </c>
      <c r="W5" s="8">
        <v>88</v>
      </c>
      <c r="X5" s="8">
        <v>86</v>
      </c>
      <c r="Y5" s="8">
        <v>94</v>
      </c>
      <c r="Z5" s="8">
        <v>84</v>
      </c>
      <c r="AA5" s="18">
        <f t="shared" ref="AA5:AA7" si="1">R5*4+S5*5+T5*2+U5*4+W5*3+X5*2+Y5*3.5+Z5*2</f>
        <v>2266</v>
      </c>
      <c r="AB5" s="18">
        <f>4+5+2+4+3+2+3.5+2</f>
        <v>25.5</v>
      </c>
      <c r="AC5" s="14">
        <f>AA5/AB5</f>
        <v>88.8627450980392</v>
      </c>
      <c r="AD5" s="14">
        <f>L5+AA5</f>
        <v>4096.8</v>
      </c>
      <c r="AE5" s="14">
        <f>M5+AB5</f>
        <v>46</v>
      </c>
      <c r="AF5" s="17">
        <f>AD5/AE5</f>
        <v>89.0608695652174</v>
      </c>
    </row>
    <row r="6" spans="1:32">
      <c r="A6" s="5">
        <v>3</v>
      </c>
      <c r="B6" s="21" t="s">
        <v>36</v>
      </c>
      <c r="C6" s="21" t="s">
        <v>37</v>
      </c>
      <c r="D6" s="8">
        <v>75</v>
      </c>
      <c r="E6" s="8">
        <v>72</v>
      </c>
      <c r="F6" s="8">
        <v>97</v>
      </c>
      <c r="G6" s="8">
        <v>88</v>
      </c>
      <c r="H6" s="8">
        <v>98.9</v>
      </c>
      <c r="I6" s="21" t="s">
        <v>34</v>
      </c>
      <c r="J6" s="8">
        <v>95</v>
      </c>
      <c r="K6" s="8">
        <v>79</v>
      </c>
      <c r="L6" s="14">
        <f t="shared" si="0"/>
        <v>1782.3</v>
      </c>
      <c r="M6" s="14">
        <f t="shared" ref="M4:M67" si="2">2+3+3+2+2+2+3+3.5</f>
        <v>20.5</v>
      </c>
      <c r="N6" s="14">
        <f t="shared" ref="N5:N42" si="3">L6/M6</f>
        <v>86.9414634146341</v>
      </c>
      <c r="O6" s="15"/>
      <c r="P6" s="21" t="s">
        <v>36</v>
      </c>
      <c r="Q6" s="21" t="s">
        <v>37</v>
      </c>
      <c r="R6" s="8">
        <v>86</v>
      </c>
      <c r="S6" s="8">
        <v>91</v>
      </c>
      <c r="T6" s="8">
        <v>80</v>
      </c>
      <c r="U6" s="8">
        <v>82</v>
      </c>
      <c r="V6" s="21" t="s">
        <v>35</v>
      </c>
      <c r="W6" s="8">
        <v>90</v>
      </c>
      <c r="X6" s="8">
        <v>75</v>
      </c>
      <c r="Y6" s="8">
        <v>87</v>
      </c>
      <c r="Z6" s="8">
        <v>82</v>
      </c>
      <c r="AA6" s="18">
        <f t="shared" si="1"/>
        <v>2175.5</v>
      </c>
      <c r="AB6" s="18">
        <f t="shared" ref="AB4:AB7" si="4">4+5+2+4+3+2+3.5+2</f>
        <v>25.5</v>
      </c>
      <c r="AC6" s="14">
        <f t="shared" ref="AC4:AC67" si="5">AA6/AB6</f>
        <v>85.3137254901961</v>
      </c>
      <c r="AD6" s="14">
        <f t="shared" ref="AD4:AD67" si="6">L6+AA6</f>
        <v>3957.8</v>
      </c>
      <c r="AE6" s="14">
        <f t="shared" ref="AE4:AE67" si="7">M6+AB6</f>
        <v>46</v>
      </c>
      <c r="AF6" s="17">
        <f t="shared" ref="AF4:AF67" si="8">AD6/AE6</f>
        <v>86.0391304347826</v>
      </c>
    </row>
    <row r="7" spans="1:32">
      <c r="A7" s="5">
        <v>4</v>
      </c>
      <c r="B7" s="21" t="s">
        <v>38</v>
      </c>
      <c r="C7" s="21" t="s">
        <v>39</v>
      </c>
      <c r="D7" s="8">
        <v>81</v>
      </c>
      <c r="E7" s="8">
        <v>74</v>
      </c>
      <c r="F7" s="8">
        <v>79</v>
      </c>
      <c r="G7" s="8">
        <v>75</v>
      </c>
      <c r="H7" s="8">
        <v>99.07</v>
      </c>
      <c r="I7" s="21" t="s">
        <v>40</v>
      </c>
      <c r="J7" s="8">
        <v>97</v>
      </c>
      <c r="K7" s="8">
        <v>87</v>
      </c>
      <c r="L7" s="14">
        <f t="shared" si="0"/>
        <v>1734.64</v>
      </c>
      <c r="M7" s="14">
        <f t="shared" si="2"/>
        <v>20.5</v>
      </c>
      <c r="N7" s="14">
        <f t="shared" si="3"/>
        <v>84.6165853658537</v>
      </c>
      <c r="O7" s="15"/>
      <c r="P7" s="21" t="s">
        <v>38</v>
      </c>
      <c r="Q7" s="21" t="s">
        <v>39</v>
      </c>
      <c r="R7" s="8">
        <v>79</v>
      </c>
      <c r="S7" s="8">
        <v>95</v>
      </c>
      <c r="T7" s="8">
        <v>91</v>
      </c>
      <c r="U7" s="8">
        <v>80</v>
      </c>
      <c r="V7" s="21" t="s">
        <v>35</v>
      </c>
      <c r="W7" s="8">
        <v>86</v>
      </c>
      <c r="X7" s="8">
        <v>86</v>
      </c>
      <c r="Y7" s="8">
        <v>92</v>
      </c>
      <c r="Z7" s="8">
        <v>89</v>
      </c>
      <c r="AA7" s="18">
        <f t="shared" si="1"/>
        <v>2223</v>
      </c>
      <c r="AB7" s="18">
        <f t="shared" si="4"/>
        <v>25.5</v>
      </c>
      <c r="AC7" s="14">
        <f t="shared" si="5"/>
        <v>87.1764705882353</v>
      </c>
      <c r="AD7" s="14">
        <f t="shared" si="6"/>
        <v>3957.64</v>
      </c>
      <c r="AE7" s="14">
        <f t="shared" si="7"/>
        <v>46</v>
      </c>
      <c r="AF7" s="17">
        <f t="shared" si="8"/>
        <v>86.035652173913</v>
      </c>
    </row>
    <row r="8" spans="1:32">
      <c r="A8" s="5">
        <v>5</v>
      </c>
      <c r="B8" s="7">
        <v>150910137</v>
      </c>
      <c r="C8" s="7" t="s">
        <v>41</v>
      </c>
      <c r="D8" s="7">
        <v>84</v>
      </c>
      <c r="E8" s="7">
        <v>88</v>
      </c>
      <c r="F8" s="7">
        <v>92</v>
      </c>
      <c r="G8" s="7">
        <v>82</v>
      </c>
      <c r="H8" s="7">
        <v>98.94</v>
      </c>
      <c r="I8" s="7">
        <v>85</v>
      </c>
      <c r="J8" s="7">
        <v>94</v>
      </c>
      <c r="K8" s="7">
        <v>83</v>
      </c>
      <c r="L8" s="14">
        <f t="shared" si="0"/>
        <v>1812.38</v>
      </c>
      <c r="M8" s="14">
        <f t="shared" si="2"/>
        <v>20.5</v>
      </c>
      <c r="N8" s="14">
        <f t="shared" si="3"/>
        <v>88.4087804878049</v>
      </c>
      <c r="O8" s="15"/>
      <c r="P8" s="7">
        <v>150910137</v>
      </c>
      <c r="Q8" s="7" t="s">
        <v>41</v>
      </c>
      <c r="R8" s="7">
        <v>88</v>
      </c>
      <c r="S8" s="7">
        <v>73</v>
      </c>
      <c r="T8" s="7">
        <v>86</v>
      </c>
      <c r="U8" s="7">
        <v>86</v>
      </c>
      <c r="V8" s="7"/>
      <c r="W8" s="7">
        <v>84</v>
      </c>
      <c r="X8" s="7"/>
      <c r="Y8" s="7">
        <v>88</v>
      </c>
      <c r="Z8" s="7">
        <v>86</v>
      </c>
      <c r="AA8" s="14">
        <f>R8*4+S8*5+T8*2+U8*4+W8*3+Y8*3.5+Z8*2</f>
        <v>1965</v>
      </c>
      <c r="AB8" s="14">
        <f>4+5+2+4+3+3.5+2</f>
        <v>23.5</v>
      </c>
      <c r="AC8" s="14">
        <f t="shared" si="5"/>
        <v>83.6170212765958</v>
      </c>
      <c r="AD8" s="14">
        <f t="shared" si="6"/>
        <v>3777.38</v>
      </c>
      <c r="AE8" s="14">
        <f t="shared" si="7"/>
        <v>44</v>
      </c>
      <c r="AF8" s="17">
        <f t="shared" si="8"/>
        <v>85.8495454545455</v>
      </c>
    </row>
    <row r="9" spans="1:32">
      <c r="A9" s="5">
        <v>6</v>
      </c>
      <c r="B9" s="21" t="s">
        <v>42</v>
      </c>
      <c r="C9" s="21" t="s">
        <v>43</v>
      </c>
      <c r="D9" s="8">
        <v>84</v>
      </c>
      <c r="E9" s="8">
        <v>80</v>
      </c>
      <c r="F9" s="8">
        <v>93</v>
      </c>
      <c r="G9" s="8">
        <v>92</v>
      </c>
      <c r="H9" s="8">
        <v>97.09</v>
      </c>
      <c r="I9" s="21" t="s">
        <v>40</v>
      </c>
      <c r="J9" s="8">
        <v>81</v>
      </c>
      <c r="K9" s="8">
        <v>86</v>
      </c>
      <c r="L9" s="14">
        <f>D9*2+E9*3+F9*3+G9*2+H9*2+I9*2+J9*3+K9*3.5</f>
        <v>1779.18</v>
      </c>
      <c r="M9" s="14">
        <f t="shared" si="2"/>
        <v>20.5</v>
      </c>
      <c r="N9" s="14">
        <f t="shared" si="3"/>
        <v>86.7892682926829</v>
      </c>
      <c r="O9" s="15"/>
      <c r="P9" s="21" t="s">
        <v>42</v>
      </c>
      <c r="Q9" s="21" t="s">
        <v>43</v>
      </c>
      <c r="R9" s="8">
        <v>86</v>
      </c>
      <c r="S9" s="8">
        <v>92</v>
      </c>
      <c r="T9" s="8">
        <v>80</v>
      </c>
      <c r="U9" s="8">
        <v>84</v>
      </c>
      <c r="V9" s="21" t="s">
        <v>35</v>
      </c>
      <c r="W9" s="8">
        <v>90</v>
      </c>
      <c r="X9" s="8">
        <v>75</v>
      </c>
      <c r="Y9" s="8">
        <v>85</v>
      </c>
      <c r="Z9" s="8">
        <v>70</v>
      </c>
      <c r="AA9" s="18">
        <f>R9*4+S9*5+T9*2+U9*4+W9*3+X9*2+Y9*3.5+Z9*2</f>
        <v>2157.5</v>
      </c>
      <c r="AB9" s="18">
        <f t="shared" ref="AB9:AB12" si="9">4+5+2+4+3+2+3.5+2</f>
        <v>25.5</v>
      </c>
      <c r="AC9" s="14">
        <f t="shared" si="5"/>
        <v>84.6078431372549</v>
      </c>
      <c r="AD9" s="14">
        <f t="shared" si="6"/>
        <v>3936.68</v>
      </c>
      <c r="AE9" s="14">
        <f t="shared" si="7"/>
        <v>46</v>
      </c>
      <c r="AF9" s="17">
        <f t="shared" si="8"/>
        <v>85.58</v>
      </c>
    </row>
    <row r="10" spans="1:32">
      <c r="A10" s="5">
        <v>7</v>
      </c>
      <c r="B10" s="21" t="s">
        <v>44</v>
      </c>
      <c r="C10" s="21" t="s">
        <v>45</v>
      </c>
      <c r="D10" s="8">
        <v>81</v>
      </c>
      <c r="E10" s="8">
        <v>77</v>
      </c>
      <c r="F10" s="8">
        <v>91</v>
      </c>
      <c r="G10" s="8">
        <v>81</v>
      </c>
      <c r="H10" s="8">
        <v>96.42</v>
      </c>
      <c r="I10" s="21" t="s">
        <v>40</v>
      </c>
      <c r="J10" s="8">
        <v>87</v>
      </c>
      <c r="K10" s="8">
        <v>81</v>
      </c>
      <c r="L10" s="14">
        <f t="shared" si="0"/>
        <v>1735.34</v>
      </c>
      <c r="M10" s="14">
        <f t="shared" si="2"/>
        <v>20.5</v>
      </c>
      <c r="N10" s="14">
        <f t="shared" si="3"/>
        <v>84.6507317073171</v>
      </c>
      <c r="O10" s="15"/>
      <c r="P10" s="21" t="s">
        <v>44</v>
      </c>
      <c r="Q10" s="21" t="s">
        <v>45</v>
      </c>
      <c r="R10" s="8">
        <v>86</v>
      </c>
      <c r="S10" s="8">
        <v>95</v>
      </c>
      <c r="T10" s="8">
        <v>63</v>
      </c>
      <c r="U10" s="8">
        <v>87</v>
      </c>
      <c r="V10" s="21" t="s">
        <v>35</v>
      </c>
      <c r="W10" s="8">
        <v>84</v>
      </c>
      <c r="X10" s="8">
        <v>82</v>
      </c>
      <c r="Y10" s="8">
        <v>85</v>
      </c>
      <c r="Z10" s="8">
        <v>86</v>
      </c>
      <c r="AA10" s="18">
        <f>R10*4+S10*5+T10*2+U10*4+W10*3+X10*2+Y10*3.5+Z10*2</f>
        <v>2178.5</v>
      </c>
      <c r="AB10" s="18">
        <f t="shared" si="9"/>
        <v>25.5</v>
      </c>
      <c r="AC10" s="14">
        <f t="shared" si="5"/>
        <v>85.4313725490196</v>
      </c>
      <c r="AD10" s="14">
        <f t="shared" si="6"/>
        <v>3913.84</v>
      </c>
      <c r="AE10" s="14">
        <f t="shared" si="7"/>
        <v>46</v>
      </c>
      <c r="AF10" s="17">
        <f t="shared" si="8"/>
        <v>85.0834782608696</v>
      </c>
    </row>
    <row r="11" spans="1:32">
      <c r="A11" s="5">
        <v>8</v>
      </c>
      <c r="B11" s="21" t="s">
        <v>46</v>
      </c>
      <c r="C11" s="21" t="s">
        <v>47</v>
      </c>
      <c r="D11" s="8">
        <v>82</v>
      </c>
      <c r="E11" s="8">
        <v>63</v>
      </c>
      <c r="F11" s="8">
        <v>99</v>
      </c>
      <c r="G11" s="8">
        <v>73</v>
      </c>
      <c r="H11" s="8">
        <v>97.78</v>
      </c>
      <c r="I11" s="21" t="s">
        <v>40</v>
      </c>
      <c r="J11" s="8">
        <v>90</v>
      </c>
      <c r="K11" s="8">
        <v>81</v>
      </c>
      <c r="L11" s="14">
        <f t="shared" si="0"/>
        <v>1715.06</v>
      </c>
      <c r="M11" s="14">
        <f t="shared" si="2"/>
        <v>20.5</v>
      </c>
      <c r="N11" s="14">
        <f t="shared" si="3"/>
        <v>83.6614634146341</v>
      </c>
      <c r="O11" s="15"/>
      <c r="P11" s="21" t="s">
        <v>46</v>
      </c>
      <c r="Q11" s="21" t="s">
        <v>47</v>
      </c>
      <c r="R11" s="8">
        <v>76</v>
      </c>
      <c r="S11" s="8">
        <v>94</v>
      </c>
      <c r="T11" s="8">
        <v>82</v>
      </c>
      <c r="U11" s="8">
        <v>88</v>
      </c>
      <c r="V11" s="21" t="s">
        <v>35</v>
      </c>
      <c r="W11" s="8">
        <v>86</v>
      </c>
      <c r="X11" s="8">
        <v>74</v>
      </c>
      <c r="Y11" s="8">
        <v>88</v>
      </c>
      <c r="Z11" s="8">
        <v>90</v>
      </c>
      <c r="AA11" s="18">
        <f>R11*4+S11*5+T11*2+U11*4+W11*3+X11*2+Y11*3.5+Z11*2</f>
        <v>2184</v>
      </c>
      <c r="AB11" s="18">
        <f t="shared" si="9"/>
        <v>25.5</v>
      </c>
      <c r="AC11" s="14">
        <f t="shared" si="5"/>
        <v>85.6470588235294</v>
      </c>
      <c r="AD11" s="14">
        <f t="shared" si="6"/>
        <v>3899.06</v>
      </c>
      <c r="AE11" s="14">
        <f t="shared" si="7"/>
        <v>46</v>
      </c>
      <c r="AF11" s="17">
        <f t="shared" si="8"/>
        <v>84.7621739130435</v>
      </c>
    </row>
    <row r="12" spans="1:32">
      <c r="A12" s="5">
        <v>9</v>
      </c>
      <c r="B12" s="21" t="s">
        <v>48</v>
      </c>
      <c r="C12" s="21" t="s">
        <v>49</v>
      </c>
      <c r="D12" s="8">
        <v>91</v>
      </c>
      <c r="E12" s="8">
        <v>76</v>
      </c>
      <c r="F12" s="8">
        <v>97</v>
      </c>
      <c r="G12" s="8">
        <v>92</v>
      </c>
      <c r="H12" s="8">
        <v>98.03</v>
      </c>
      <c r="I12" s="21" t="s">
        <v>40</v>
      </c>
      <c r="J12" s="8">
        <v>93</v>
      </c>
      <c r="K12" s="8">
        <v>83</v>
      </c>
      <c r="L12" s="14">
        <f t="shared" si="0"/>
        <v>1820.56</v>
      </c>
      <c r="M12" s="14">
        <f t="shared" si="2"/>
        <v>20.5</v>
      </c>
      <c r="N12" s="14">
        <f t="shared" si="3"/>
        <v>88.8078048780488</v>
      </c>
      <c r="O12" s="15"/>
      <c r="P12" s="21" t="s">
        <v>48</v>
      </c>
      <c r="Q12" s="21" t="s">
        <v>49</v>
      </c>
      <c r="R12" s="8">
        <v>76</v>
      </c>
      <c r="S12" s="8">
        <v>77</v>
      </c>
      <c r="T12" s="8">
        <v>85</v>
      </c>
      <c r="U12" s="8">
        <v>81</v>
      </c>
      <c r="V12" s="21" t="s">
        <v>35</v>
      </c>
      <c r="W12" s="8">
        <v>78</v>
      </c>
      <c r="X12" s="8">
        <v>84</v>
      </c>
      <c r="Y12" s="8">
        <v>91</v>
      </c>
      <c r="Z12" s="8">
        <v>84</v>
      </c>
      <c r="AA12" s="18">
        <f>R12*4+S12*5+T12*2+U12*4+W12*3+X12*2+Y12*3.5+Z12*2</f>
        <v>2071.5</v>
      </c>
      <c r="AB12" s="18">
        <f t="shared" si="9"/>
        <v>25.5</v>
      </c>
      <c r="AC12" s="14">
        <f t="shared" si="5"/>
        <v>81.2352941176471</v>
      </c>
      <c r="AD12" s="14">
        <f t="shared" si="6"/>
        <v>3892.06</v>
      </c>
      <c r="AE12" s="14">
        <f t="shared" si="7"/>
        <v>46</v>
      </c>
      <c r="AF12" s="17">
        <f t="shared" si="8"/>
        <v>84.61</v>
      </c>
    </row>
    <row r="13" spans="1:32">
      <c r="A13" s="5">
        <v>10</v>
      </c>
      <c r="B13" s="7">
        <v>150910223</v>
      </c>
      <c r="C13" s="7" t="s">
        <v>50</v>
      </c>
      <c r="D13" s="7">
        <v>82</v>
      </c>
      <c r="E13" s="7">
        <v>90</v>
      </c>
      <c r="F13" s="7">
        <v>100</v>
      </c>
      <c r="G13" s="7">
        <v>88</v>
      </c>
      <c r="H13" s="7">
        <v>92.85</v>
      </c>
      <c r="I13" s="7">
        <v>95</v>
      </c>
      <c r="J13" s="7">
        <v>83</v>
      </c>
      <c r="K13" s="7">
        <v>81</v>
      </c>
      <c r="L13" s="14">
        <f t="shared" si="0"/>
        <v>1818.2</v>
      </c>
      <c r="M13" s="14">
        <f t="shared" si="2"/>
        <v>20.5</v>
      </c>
      <c r="N13" s="14">
        <f t="shared" si="3"/>
        <v>88.6926829268293</v>
      </c>
      <c r="O13" s="15"/>
      <c r="P13" s="7">
        <v>150910223</v>
      </c>
      <c r="Q13" s="7" t="s">
        <v>50</v>
      </c>
      <c r="R13" s="7">
        <v>84</v>
      </c>
      <c r="S13" s="7">
        <v>83</v>
      </c>
      <c r="T13" s="7">
        <v>65</v>
      </c>
      <c r="U13" s="7">
        <v>82</v>
      </c>
      <c r="V13" s="7"/>
      <c r="W13" s="7">
        <v>70</v>
      </c>
      <c r="X13" s="7"/>
      <c r="Y13" s="7">
        <v>79</v>
      </c>
      <c r="Z13" s="7">
        <v>80</v>
      </c>
      <c r="AA13" s="14">
        <f>R13*4+S13*5+T13*2+U13*4+W13*3+Y13*3.5+Z13*2</f>
        <v>1855.5</v>
      </c>
      <c r="AB13" s="14">
        <f>4+5+2+4+3+3.5+2</f>
        <v>23.5</v>
      </c>
      <c r="AC13" s="14">
        <f t="shared" si="5"/>
        <v>78.9574468085106</v>
      </c>
      <c r="AD13" s="14">
        <f t="shared" si="6"/>
        <v>3673.7</v>
      </c>
      <c r="AE13" s="14">
        <f t="shared" si="7"/>
        <v>44</v>
      </c>
      <c r="AF13" s="17">
        <f t="shared" si="8"/>
        <v>83.4931818181818</v>
      </c>
    </row>
    <row r="14" spans="1:32">
      <c r="A14" s="5">
        <v>11</v>
      </c>
      <c r="B14" s="21" t="s">
        <v>51</v>
      </c>
      <c r="C14" s="21" t="s">
        <v>52</v>
      </c>
      <c r="D14" s="8">
        <v>81</v>
      </c>
      <c r="E14" s="8">
        <v>84</v>
      </c>
      <c r="F14" s="8">
        <v>88</v>
      </c>
      <c r="G14" s="8">
        <v>83</v>
      </c>
      <c r="H14" s="8">
        <v>98.34</v>
      </c>
      <c r="I14" s="21" t="s">
        <v>40</v>
      </c>
      <c r="J14" s="8">
        <v>85</v>
      </c>
      <c r="K14" s="8">
        <v>82</v>
      </c>
      <c r="L14" s="14">
        <f t="shared" si="0"/>
        <v>1752.68</v>
      </c>
      <c r="M14" s="14">
        <f t="shared" si="2"/>
        <v>20.5</v>
      </c>
      <c r="N14" s="14">
        <f t="shared" si="3"/>
        <v>85.4965853658537</v>
      </c>
      <c r="O14" s="15"/>
      <c r="P14" s="21" t="s">
        <v>51</v>
      </c>
      <c r="Q14" s="21" t="s">
        <v>52</v>
      </c>
      <c r="R14" s="8">
        <v>92</v>
      </c>
      <c r="S14" s="8">
        <v>66</v>
      </c>
      <c r="T14" s="8">
        <v>84</v>
      </c>
      <c r="U14" s="8">
        <v>81</v>
      </c>
      <c r="V14" s="8">
        <v>85</v>
      </c>
      <c r="W14" s="8">
        <v>78</v>
      </c>
      <c r="X14" s="8">
        <v>86</v>
      </c>
      <c r="Y14" s="8">
        <v>94</v>
      </c>
      <c r="Z14" s="8">
        <v>75</v>
      </c>
      <c r="AA14" s="18">
        <f>R14*4+S14*5+T14*2+U14*4+V14*1+W14*3+X14*2+Y14*3.5+Z14*2</f>
        <v>2160</v>
      </c>
      <c r="AB14" s="18">
        <f>4+5+2+4+1+3+2+3.5+2</f>
        <v>26.5</v>
      </c>
      <c r="AC14" s="14">
        <f t="shared" si="5"/>
        <v>81.5094339622642</v>
      </c>
      <c r="AD14" s="14">
        <f t="shared" si="6"/>
        <v>3912.68</v>
      </c>
      <c r="AE14" s="14">
        <f t="shared" si="7"/>
        <v>47</v>
      </c>
      <c r="AF14" s="17">
        <f t="shared" si="8"/>
        <v>83.2485106382979</v>
      </c>
    </row>
    <row r="15" spans="1:32">
      <c r="A15" s="5">
        <v>12</v>
      </c>
      <c r="B15" s="21" t="s">
        <v>53</v>
      </c>
      <c r="C15" s="21" t="s">
        <v>54</v>
      </c>
      <c r="D15" s="8">
        <v>83</v>
      </c>
      <c r="E15" s="8">
        <v>79</v>
      </c>
      <c r="F15" s="8">
        <v>88</v>
      </c>
      <c r="G15" s="8">
        <v>81</v>
      </c>
      <c r="H15" s="8">
        <v>93.76</v>
      </c>
      <c r="I15" s="21" t="s">
        <v>40</v>
      </c>
      <c r="J15" s="8">
        <v>90</v>
      </c>
      <c r="K15" s="8">
        <v>80</v>
      </c>
      <c r="L15" s="14">
        <f t="shared" si="0"/>
        <v>1736.52</v>
      </c>
      <c r="M15" s="14">
        <f t="shared" si="2"/>
        <v>20.5</v>
      </c>
      <c r="N15" s="14">
        <f t="shared" si="3"/>
        <v>84.7082926829268</v>
      </c>
      <c r="O15" s="15"/>
      <c r="P15" s="21" t="s">
        <v>53</v>
      </c>
      <c r="Q15" s="21" t="s">
        <v>54</v>
      </c>
      <c r="R15" s="8">
        <v>81</v>
      </c>
      <c r="S15" s="8">
        <v>79</v>
      </c>
      <c r="T15" s="8">
        <v>82</v>
      </c>
      <c r="U15" s="8">
        <v>86</v>
      </c>
      <c r="V15" s="21" t="s">
        <v>35</v>
      </c>
      <c r="W15" s="8">
        <v>76</v>
      </c>
      <c r="X15" s="8">
        <v>63</v>
      </c>
      <c r="Y15" s="8">
        <v>86</v>
      </c>
      <c r="Z15" s="8">
        <v>84</v>
      </c>
      <c r="AA15" s="18">
        <f t="shared" ref="AA15:AA20" si="10">R15*4+S15*5+T15*2+U15*4+W15*3+X15*2+Y15*3.5+Z15*2</f>
        <v>2050</v>
      </c>
      <c r="AB15" s="18">
        <f>4+5+2+4+3+2+3.5+2</f>
        <v>25.5</v>
      </c>
      <c r="AC15" s="14">
        <f t="shared" si="5"/>
        <v>80.3921568627451</v>
      </c>
      <c r="AD15" s="14">
        <f t="shared" si="6"/>
        <v>3786.52</v>
      </c>
      <c r="AE15" s="14">
        <f t="shared" si="7"/>
        <v>46</v>
      </c>
      <c r="AF15" s="17">
        <f t="shared" si="8"/>
        <v>82.315652173913</v>
      </c>
    </row>
    <row r="16" spans="1:32">
      <c r="A16" s="5">
        <v>13</v>
      </c>
      <c r="B16" s="7">
        <v>150910140</v>
      </c>
      <c r="C16" s="7" t="s">
        <v>55</v>
      </c>
      <c r="D16" s="7">
        <v>88</v>
      </c>
      <c r="E16" s="7">
        <v>79</v>
      </c>
      <c r="F16" s="7">
        <v>84</v>
      </c>
      <c r="G16" s="7">
        <v>90</v>
      </c>
      <c r="H16" s="7">
        <v>98.6</v>
      </c>
      <c r="I16" s="7">
        <v>95</v>
      </c>
      <c r="J16" s="7">
        <v>96</v>
      </c>
      <c r="K16" s="7">
        <v>83</v>
      </c>
      <c r="L16" s="14">
        <f t="shared" si="0"/>
        <v>1810.7</v>
      </c>
      <c r="M16" s="14">
        <f t="shared" si="2"/>
        <v>20.5</v>
      </c>
      <c r="N16" s="14">
        <f t="shared" si="3"/>
        <v>88.3268292682927</v>
      </c>
      <c r="O16" s="15"/>
      <c r="P16" s="7">
        <v>150910140</v>
      </c>
      <c r="Q16" s="7" t="s">
        <v>55</v>
      </c>
      <c r="R16" s="7">
        <v>80</v>
      </c>
      <c r="S16" s="7">
        <v>60</v>
      </c>
      <c r="T16" s="7">
        <v>72</v>
      </c>
      <c r="U16" s="7">
        <v>84</v>
      </c>
      <c r="V16" s="7"/>
      <c r="W16" s="7">
        <v>80</v>
      </c>
      <c r="X16" s="7"/>
      <c r="Y16" s="7">
        <v>86</v>
      </c>
      <c r="Z16" s="7">
        <v>85</v>
      </c>
      <c r="AA16" s="14">
        <f>R16*4+S16*5+T16*2+U16*4+W16*3+Y16*3.5+Z16*2</f>
        <v>1811</v>
      </c>
      <c r="AB16" s="14">
        <f>4+5+2+4+3+3.5+2</f>
        <v>23.5</v>
      </c>
      <c r="AC16" s="14">
        <f t="shared" si="5"/>
        <v>77.063829787234</v>
      </c>
      <c r="AD16" s="14">
        <f t="shared" si="6"/>
        <v>3621.7</v>
      </c>
      <c r="AE16" s="14">
        <f t="shared" si="7"/>
        <v>44</v>
      </c>
      <c r="AF16" s="17">
        <f t="shared" si="8"/>
        <v>82.3113636363636</v>
      </c>
    </row>
    <row r="17" spans="1:32">
      <c r="A17" s="5">
        <v>14</v>
      </c>
      <c r="B17" s="21" t="s">
        <v>56</v>
      </c>
      <c r="C17" s="21" t="s">
        <v>57</v>
      </c>
      <c r="D17" s="8">
        <v>79</v>
      </c>
      <c r="E17" s="8">
        <v>84</v>
      </c>
      <c r="F17" s="8">
        <v>75</v>
      </c>
      <c r="G17" s="8">
        <v>83</v>
      </c>
      <c r="H17" s="8">
        <v>96.75</v>
      </c>
      <c r="I17" s="21" t="s">
        <v>40</v>
      </c>
      <c r="J17" s="8">
        <v>89</v>
      </c>
      <c r="K17" s="8">
        <v>82</v>
      </c>
      <c r="L17" s="14">
        <f t="shared" si="0"/>
        <v>1718.5</v>
      </c>
      <c r="M17" s="14">
        <f t="shared" si="2"/>
        <v>20.5</v>
      </c>
      <c r="N17" s="14">
        <f t="shared" si="3"/>
        <v>83.8292682926829</v>
      </c>
      <c r="O17" s="15"/>
      <c r="P17" s="21" t="s">
        <v>56</v>
      </c>
      <c r="Q17" s="21" t="s">
        <v>57</v>
      </c>
      <c r="R17" s="8">
        <v>87</v>
      </c>
      <c r="S17" s="8">
        <v>71</v>
      </c>
      <c r="T17" s="8">
        <v>80</v>
      </c>
      <c r="U17" s="8">
        <v>82</v>
      </c>
      <c r="V17" s="8">
        <v>85</v>
      </c>
      <c r="W17" s="8">
        <v>80</v>
      </c>
      <c r="X17" s="8">
        <v>94</v>
      </c>
      <c r="Y17" s="8">
        <v>82</v>
      </c>
      <c r="Z17" s="8">
        <v>78</v>
      </c>
      <c r="AA17" s="18">
        <f t="shared" ref="AA17:AA22" si="11">R17*4+S17*5+T17*2+U17*4+V17*1+W17*3+X17*2+Y17*3.5+Z17*2</f>
        <v>2147</v>
      </c>
      <c r="AB17" s="18">
        <f t="shared" ref="AB17:AB22" si="12">4+5+2+4+1+3+2+3.5+2</f>
        <v>26.5</v>
      </c>
      <c r="AC17" s="14">
        <f t="shared" si="5"/>
        <v>81.0188679245283</v>
      </c>
      <c r="AD17" s="14">
        <f t="shared" si="6"/>
        <v>3865.5</v>
      </c>
      <c r="AE17" s="14">
        <f t="shared" si="7"/>
        <v>47</v>
      </c>
      <c r="AF17" s="17">
        <f t="shared" si="8"/>
        <v>82.2446808510638</v>
      </c>
    </row>
    <row r="18" spans="1:32">
      <c r="A18" s="5">
        <v>15</v>
      </c>
      <c r="B18" s="21" t="s">
        <v>58</v>
      </c>
      <c r="C18" s="21" t="s">
        <v>59</v>
      </c>
      <c r="D18" s="8">
        <v>76</v>
      </c>
      <c r="E18" s="8">
        <v>83</v>
      </c>
      <c r="F18" s="8">
        <v>71</v>
      </c>
      <c r="G18" s="8">
        <v>81</v>
      </c>
      <c r="H18" s="8">
        <v>98.03</v>
      </c>
      <c r="I18" s="21" t="s">
        <v>40</v>
      </c>
      <c r="J18" s="8">
        <v>94</v>
      </c>
      <c r="K18" s="8">
        <v>82</v>
      </c>
      <c r="L18" s="14">
        <f t="shared" si="0"/>
        <v>1711.06</v>
      </c>
      <c r="M18" s="14">
        <f t="shared" si="2"/>
        <v>20.5</v>
      </c>
      <c r="N18" s="14">
        <f t="shared" si="3"/>
        <v>83.4663414634146</v>
      </c>
      <c r="O18" s="15"/>
      <c r="P18" s="21" t="s">
        <v>58</v>
      </c>
      <c r="Q18" s="21" t="s">
        <v>59</v>
      </c>
      <c r="R18" s="8">
        <v>78</v>
      </c>
      <c r="S18" s="8">
        <v>62</v>
      </c>
      <c r="T18" s="8">
        <v>81</v>
      </c>
      <c r="U18" s="8">
        <v>87</v>
      </c>
      <c r="V18" s="21" t="s">
        <v>35</v>
      </c>
      <c r="W18" s="8">
        <v>87</v>
      </c>
      <c r="X18" s="8">
        <v>84</v>
      </c>
      <c r="Y18" s="8">
        <v>90</v>
      </c>
      <c r="Z18" s="8">
        <v>88</v>
      </c>
      <c r="AA18" s="18">
        <f t="shared" si="10"/>
        <v>2052</v>
      </c>
      <c r="AB18" s="18">
        <f t="shared" ref="AB16:AB20" si="13">4+5+2+4+3+2+3.5+2</f>
        <v>25.5</v>
      </c>
      <c r="AC18" s="14">
        <f t="shared" si="5"/>
        <v>80.4705882352941</v>
      </c>
      <c r="AD18" s="14">
        <f t="shared" si="6"/>
        <v>3763.06</v>
      </c>
      <c r="AE18" s="14">
        <f t="shared" si="7"/>
        <v>46</v>
      </c>
      <c r="AF18" s="17">
        <f t="shared" si="8"/>
        <v>81.805652173913</v>
      </c>
    </row>
    <row r="19" spans="1:32">
      <c r="A19" s="5">
        <v>16</v>
      </c>
      <c r="B19" s="21" t="s">
        <v>60</v>
      </c>
      <c r="C19" s="21" t="s">
        <v>61</v>
      </c>
      <c r="D19" s="8">
        <v>88</v>
      </c>
      <c r="E19" s="8">
        <v>80</v>
      </c>
      <c r="F19" s="8">
        <v>80</v>
      </c>
      <c r="G19" s="8">
        <v>75</v>
      </c>
      <c r="H19" s="8">
        <v>97.4</v>
      </c>
      <c r="I19" s="21" t="s">
        <v>40</v>
      </c>
      <c r="J19" s="8">
        <v>77</v>
      </c>
      <c r="K19" s="8">
        <v>80</v>
      </c>
      <c r="L19" s="14">
        <f t="shared" si="0"/>
        <v>1681.8</v>
      </c>
      <c r="M19" s="14">
        <f t="shared" si="2"/>
        <v>20.5</v>
      </c>
      <c r="N19" s="14">
        <f t="shared" si="3"/>
        <v>82.0390243902439</v>
      </c>
      <c r="O19" s="15"/>
      <c r="P19" s="21" t="s">
        <v>60</v>
      </c>
      <c r="Q19" s="21" t="s">
        <v>61</v>
      </c>
      <c r="R19" s="8">
        <v>86</v>
      </c>
      <c r="S19" s="8">
        <v>73</v>
      </c>
      <c r="T19" s="8">
        <v>88</v>
      </c>
      <c r="U19" s="8">
        <v>82</v>
      </c>
      <c r="V19" s="21" t="s">
        <v>35</v>
      </c>
      <c r="W19" s="8">
        <v>84</v>
      </c>
      <c r="X19" s="8">
        <v>75</v>
      </c>
      <c r="Y19" s="8">
        <v>83</v>
      </c>
      <c r="Z19" s="8">
        <v>85</v>
      </c>
      <c r="AA19" s="18">
        <f t="shared" si="10"/>
        <v>2075.5</v>
      </c>
      <c r="AB19" s="18">
        <f t="shared" si="13"/>
        <v>25.5</v>
      </c>
      <c r="AC19" s="14">
        <f t="shared" si="5"/>
        <v>81.3921568627451</v>
      </c>
      <c r="AD19" s="14">
        <f t="shared" si="6"/>
        <v>3757.3</v>
      </c>
      <c r="AE19" s="14">
        <f t="shared" si="7"/>
        <v>46</v>
      </c>
      <c r="AF19" s="17">
        <f t="shared" si="8"/>
        <v>81.6804347826087</v>
      </c>
    </row>
    <row r="20" spans="1:32">
      <c r="A20" s="5">
        <v>17</v>
      </c>
      <c r="B20" s="21" t="s">
        <v>62</v>
      </c>
      <c r="C20" s="21" t="s">
        <v>63</v>
      </c>
      <c r="D20" s="8">
        <v>81</v>
      </c>
      <c r="E20" s="8">
        <v>74</v>
      </c>
      <c r="F20" s="8">
        <v>62</v>
      </c>
      <c r="G20" s="8">
        <v>75</v>
      </c>
      <c r="H20" s="8">
        <v>97.85</v>
      </c>
      <c r="I20" s="21" t="s">
        <v>40</v>
      </c>
      <c r="J20" s="8">
        <v>84</v>
      </c>
      <c r="K20" s="8">
        <v>83</v>
      </c>
      <c r="L20" s="14">
        <f t="shared" si="0"/>
        <v>1628.2</v>
      </c>
      <c r="M20" s="14">
        <f t="shared" si="2"/>
        <v>20.5</v>
      </c>
      <c r="N20" s="14">
        <f t="shared" si="3"/>
        <v>79.4243902439024</v>
      </c>
      <c r="O20" s="15"/>
      <c r="P20" s="21" t="s">
        <v>62</v>
      </c>
      <c r="Q20" s="21" t="s">
        <v>63</v>
      </c>
      <c r="R20" s="8">
        <v>85</v>
      </c>
      <c r="S20" s="8">
        <v>78</v>
      </c>
      <c r="T20" s="8">
        <v>85</v>
      </c>
      <c r="U20" s="8">
        <v>84</v>
      </c>
      <c r="V20" s="21" t="s">
        <v>35</v>
      </c>
      <c r="W20" s="8">
        <v>86</v>
      </c>
      <c r="X20" s="8">
        <v>85</v>
      </c>
      <c r="Y20" s="8">
        <v>86</v>
      </c>
      <c r="Z20" s="8">
        <v>78</v>
      </c>
      <c r="AA20" s="18">
        <f t="shared" si="10"/>
        <v>2121</v>
      </c>
      <c r="AB20" s="18">
        <f t="shared" si="13"/>
        <v>25.5</v>
      </c>
      <c r="AC20" s="14">
        <f t="shared" si="5"/>
        <v>83.1764705882353</v>
      </c>
      <c r="AD20" s="14">
        <f t="shared" si="6"/>
        <v>3749.2</v>
      </c>
      <c r="AE20" s="14">
        <f t="shared" si="7"/>
        <v>46</v>
      </c>
      <c r="AF20" s="17">
        <f t="shared" si="8"/>
        <v>81.504347826087</v>
      </c>
    </row>
    <row r="21" spans="1:32">
      <c r="A21" s="5">
        <v>18</v>
      </c>
      <c r="B21" s="21" t="s">
        <v>64</v>
      </c>
      <c r="C21" s="21" t="s">
        <v>65</v>
      </c>
      <c r="D21" s="8">
        <v>84</v>
      </c>
      <c r="E21" s="8">
        <v>63</v>
      </c>
      <c r="F21" s="8">
        <v>95</v>
      </c>
      <c r="G21" s="8">
        <v>75</v>
      </c>
      <c r="H21" s="8">
        <v>92.76</v>
      </c>
      <c r="I21" s="21" t="s">
        <v>40</v>
      </c>
      <c r="J21" s="8">
        <v>90</v>
      </c>
      <c r="K21" s="8">
        <v>78</v>
      </c>
      <c r="L21" s="14">
        <f t="shared" si="0"/>
        <v>1690.52</v>
      </c>
      <c r="M21" s="14">
        <f t="shared" si="2"/>
        <v>20.5</v>
      </c>
      <c r="N21" s="14">
        <f t="shared" si="3"/>
        <v>82.4643902439024</v>
      </c>
      <c r="O21" s="15"/>
      <c r="P21" s="21" t="s">
        <v>64</v>
      </c>
      <c r="Q21" s="21" t="s">
        <v>65</v>
      </c>
      <c r="R21" s="8">
        <v>83</v>
      </c>
      <c r="S21" s="8">
        <v>72</v>
      </c>
      <c r="T21" s="8">
        <v>87</v>
      </c>
      <c r="U21" s="8">
        <v>79</v>
      </c>
      <c r="V21" s="8">
        <v>83</v>
      </c>
      <c r="W21" s="8">
        <v>74</v>
      </c>
      <c r="X21" s="8">
        <v>83</v>
      </c>
      <c r="Y21" s="8">
        <v>89</v>
      </c>
      <c r="Z21" s="8">
        <v>85</v>
      </c>
      <c r="AA21" s="18">
        <f t="shared" si="11"/>
        <v>2134.5</v>
      </c>
      <c r="AB21" s="18">
        <f t="shared" si="12"/>
        <v>26.5</v>
      </c>
      <c r="AC21" s="14">
        <f t="shared" si="5"/>
        <v>80.5471698113208</v>
      </c>
      <c r="AD21" s="14">
        <f t="shared" si="6"/>
        <v>3825.02</v>
      </c>
      <c r="AE21" s="14">
        <f t="shared" si="7"/>
        <v>47</v>
      </c>
      <c r="AF21" s="17">
        <f t="shared" si="8"/>
        <v>81.3834042553191</v>
      </c>
    </row>
    <row r="22" spans="1:32">
      <c r="A22" s="5">
        <v>19</v>
      </c>
      <c r="B22" s="21" t="s">
        <v>66</v>
      </c>
      <c r="C22" s="21" t="s">
        <v>67</v>
      </c>
      <c r="D22" s="8">
        <v>73</v>
      </c>
      <c r="E22" s="8">
        <v>77</v>
      </c>
      <c r="F22" s="8">
        <v>97</v>
      </c>
      <c r="G22" s="8">
        <v>72</v>
      </c>
      <c r="H22" s="8">
        <v>98.39</v>
      </c>
      <c r="I22" s="21" t="s">
        <v>40</v>
      </c>
      <c r="J22" s="8">
        <v>87</v>
      </c>
      <c r="K22" s="8">
        <v>82</v>
      </c>
      <c r="L22" s="14">
        <f t="shared" si="0"/>
        <v>1726.78</v>
      </c>
      <c r="M22" s="14">
        <f t="shared" si="2"/>
        <v>20.5</v>
      </c>
      <c r="N22" s="14">
        <f t="shared" si="3"/>
        <v>84.2331707317073</v>
      </c>
      <c r="O22" s="15"/>
      <c r="P22" s="21" t="s">
        <v>66</v>
      </c>
      <c r="Q22" s="21" t="s">
        <v>67</v>
      </c>
      <c r="R22" s="8">
        <v>80</v>
      </c>
      <c r="S22" s="8">
        <v>60</v>
      </c>
      <c r="T22" s="8">
        <v>75</v>
      </c>
      <c r="U22" s="8">
        <v>81</v>
      </c>
      <c r="V22" s="8">
        <v>83</v>
      </c>
      <c r="W22" s="8">
        <v>92</v>
      </c>
      <c r="X22" s="8">
        <v>75</v>
      </c>
      <c r="Y22" s="8">
        <v>90</v>
      </c>
      <c r="Z22" s="8">
        <v>81</v>
      </c>
      <c r="AA22" s="18">
        <f t="shared" si="11"/>
        <v>2080</v>
      </c>
      <c r="AB22" s="18">
        <f t="shared" si="12"/>
        <v>26.5</v>
      </c>
      <c r="AC22" s="14">
        <f t="shared" si="5"/>
        <v>78.4905660377358</v>
      </c>
      <c r="AD22" s="14">
        <f t="shared" si="6"/>
        <v>3806.78</v>
      </c>
      <c r="AE22" s="14">
        <f t="shared" si="7"/>
        <v>47</v>
      </c>
      <c r="AF22" s="17">
        <f t="shared" si="8"/>
        <v>80.9953191489362</v>
      </c>
    </row>
    <row r="23" spans="1:32">
      <c r="A23" s="5">
        <v>20</v>
      </c>
      <c r="B23" s="7">
        <v>150910120</v>
      </c>
      <c r="C23" s="7" t="s">
        <v>68</v>
      </c>
      <c r="D23" s="7">
        <v>81</v>
      </c>
      <c r="E23" s="7">
        <v>86</v>
      </c>
      <c r="F23" s="7">
        <v>88</v>
      </c>
      <c r="G23" s="7">
        <v>65</v>
      </c>
      <c r="H23" s="7">
        <v>97.89</v>
      </c>
      <c r="I23" s="7">
        <v>85</v>
      </c>
      <c r="J23" s="7">
        <v>86</v>
      </c>
      <c r="K23" s="7">
        <v>79</v>
      </c>
      <c r="L23" s="14">
        <f t="shared" si="0"/>
        <v>1714.28</v>
      </c>
      <c r="M23" s="14">
        <f t="shared" si="2"/>
        <v>20.5</v>
      </c>
      <c r="N23" s="14">
        <f t="shared" si="3"/>
        <v>83.6234146341463</v>
      </c>
      <c r="O23" s="15"/>
      <c r="P23" s="7">
        <v>150910120</v>
      </c>
      <c r="Q23" s="7" t="s">
        <v>68</v>
      </c>
      <c r="R23" s="7">
        <v>81</v>
      </c>
      <c r="S23" s="7">
        <v>77</v>
      </c>
      <c r="T23" s="7">
        <v>88</v>
      </c>
      <c r="U23" s="7">
        <v>84</v>
      </c>
      <c r="V23" s="7"/>
      <c r="W23" s="7">
        <v>68</v>
      </c>
      <c r="X23" s="7"/>
      <c r="Y23" s="7">
        <v>75</v>
      </c>
      <c r="Z23" s="7">
        <v>74</v>
      </c>
      <c r="AA23" s="14">
        <f>R23*4+S23*5+T23*2+U23*4+W23*3+Y23*3.5+Z23*2</f>
        <v>1835.5</v>
      </c>
      <c r="AB23" s="14">
        <f>4+5+2+4+3+3.5+2</f>
        <v>23.5</v>
      </c>
      <c r="AC23" s="14">
        <f t="shared" si="5"/>
        <v>78.1063829787234</v>
      </c>
      <c r="AD23" s="14">
        <f t="shared" si="6"/>
        <v>3549.78</v>
      </c>
      <c r="AE23" s="14">
        <f t="shared" si="7"/>
        <v>44</v>
      </c>
      <c r="AF23" s="17">
        <f t="shared" si="8"/>
        <v>80.6768181818182</v>
      </c>
    </row>
    <row r="24" spans="1:32">
      <c r="A24" s="5">
        <v>21</v>
      </c>
      <c r="B24" s="21" t="s">
        <v>69</v>
      </c>
      <c r="C24" s="21" t="s">
        <v>70</v>
      </c>
      <c r="D24" s="8">
        <v>85</v>
      </c>
      <c r="E24" s="8">
        <v>64</v>
      </c>
      <c r="F24" s="8">
        <v>92</v>
      </c>
      <c r="G24" s="8">
        <v>81</v>
      </c>
      <c r="H24" s="8">
        <v>97.13</v>
      </c>
      <c r="I24" s="21" t="s">
        <v>40</v>
      </c>
      <c r="J24" s="8">
        <v>92</v>
      </c>
      <c r="K24" s="8">
        <v>83</v>
      </c>
      <c r="L24" s="14">
        <f t="shared" si="0"/>
        <v>1730.76</v>
      </c>
      <c r="M24" s="14">
        <f t="shared" si="2"/>
        <v>20.5</v>
      </c>
      <c r="N24" s="14">
        <f t="shared" si="3"/>
        <v>84.4273170731707</v>
      </c>
      <c r="O24" s="15"/>
      <c r="P24" s="21" t="s">
        <v>69</v>
      </c>
      <c r="Q24" s="21" t="s">
        <v>70</v>
      </c>
      <c r="R24" s="8">
        <v>80</v>
      </c>
      <c r="S24" s="8">
        <v>62</v>
      </c>
      <c r="T24" s="8">
        <v>82</v>
      </c>
      <c r="U24" s="8">
        <v>84</v>
      </c>
      <c r="V24" s="8">
        <v>81</v>
      </c>
      <c r="W24" s="8">
        <v>75</v>
      </c>
      <c r="X24" s="8">
        <v>75</v>
      </c>
      <c r="Y24" s="8">
        <v>85</v>
      </c>
      <c r="Z24" s="8">
        <v>83</v>
      </c>
      <c r="AA24" s="18">
        <f>R24*4+S24*5+T24*2+U24*4+V24*1+W24*3+X24*2+Y24*3.5+Z24*2</f>
        <v>2049.5</v>
      </c>
      <c r="AB24" s="18">
        <f t="shared" ref="AB24:AB26" si="14">4+5+2+4+1+3+2+3.5+2</f>
        <v>26.5</v>
      </c>
      <c r="AC24" s="14">
        <f t="shared" si="5"/>
        <v>77.3396226415094</v>
      </c>
      <c r="AD24" s="14">
        <f t="shared" si="6"/>
        <v>3780.26</v>
      </c>
      <c r="AE24" s="14">
        <f t="shared" si="7"/>
        <v>47</v>
      </c>
      <c r="AF24" s="17">
        <f t="shared" si="8"/>
        <v>80.4310638297872</v>
      </c>
    </row>
    <row r="25" spans="1:32">
      <c r="A25" s="9">
        <v>22</v>
      </c>
      <c r="B25" s="21" t="s">
        <v>71</v>
      </c>
      <c r="C25" s="21" t="s">
        <v>72</v>
      </c>
      <c r="D25" s="8">
        <v>80</v>
      </c>
      <c r="E25" s="8">
        <v>83</v>
      </c>
      <c r="F25" s="8">
        <v>80</v>
      </c>
      <c r="G25" s="8">
        <v>83</v>
      </c>
      <c r="H25" s="8">
        <v>97.21</v>
      </c>
      <c r="I25" s="21" t="s">
        <v>40</v>
      </c>
      <c r="J25" s="8">
        <v>80</v>
      </c>
      <c r="K25" s="8">
        <v>96</v>
      </c>
      <c r="L25" s="14">
        <f t="shared" si="0"/>
        <v>1755.42</v>
      </c>
      <c r="M25" s="14">
        <f t="shared" si="2"/>
        <v>20.5</v>
      </c>
      <c r="N25" s="14">
        <f t="shared" si="3"/>
        <v>85.630243902439</v>
      </c>
      <c r="O25" s="15"/>
      <c r="P25" s="21" t="s">
        <v>71</v>
      </c>
      <c r="Q25" s="22" t="s">
        <v>72</v>
      </c>
      <c r="R25" s="8">
        <v>79</v>
      </c>
      <c r="S25" s="8">
        <v>31</v>
      </c>
      <c r="T25" s="8">
        <v>89</v>
      </c>
      <c r="U25" s="8">
        <v>88</v>
      </c>
      <c r="V25" s="8">
        <v>90</v>
      </c>
      <c r="W25" s="8">
        <v>85</v>
      </c>
      <c r="X25" s="8">
        <v>89</v>
      </c>
      <c r="Y25" s="8">
        <v>95</v>
      </c>
      <c r="Z25" s="8">
        <v>80</v>
      </c>
      <c r="AA25" s="18">
        <f>R25*4+S25*5+T25*2+U25*4+V25*1+W25*3+X25*2+Y25*3.5+Z25*2</f>
        <v>2016.5</v>
      </c>
      <c r="AB25" s="18">
        <f t="shared" si="14"/>
        <v>26.5</v>
      </c>
      <c r="AC25" s="14">
        <f t="shared" si="5"/>
        <v>76.0943396226415</v>
      </c>
      <c r="AD25" s="14">
        <f t="shared" si="6"/>
        <v>3771.92</v>
      </c>
      <c r="AE25" s="14">
        <f t="shared" si="7"/>
        <v>47</v>
      </c>
      <c r="AF25" s="17">
        <f t="shared" si="8"/>
        <v>80.2536170212766</v>
      </c>
    </row>
    <row r="26" spans="1:32">
      <c r="A26" s="9">
        <v>23</v>
      </c>
      <c r="B26" s="21" t="s">
        <v>73</v>
      </c>
      <c r="C26" s="21" t="s">
        <v>74</v>
      </c>
      <c r="D26" s="8">
        <v>86</v>
      </c>
      <c r="E26" s="8">
        <v>64</v>
      </c>
      <c r="F26" s="8">
        <v>89</v>
      </c>
      <c r="G26" s="8">
        <v>83</v>
      </c>
      <c r="H26" s="8">
        <v>97.33</v>
      </c>
      <c r="I26" s="21" t="s">
        <v>40</v>
      </c>
      <c r="J26" s="8">
        <v>91</v>
      </c>
      <c r="K26" s="8">
        <v>80</v>
      </c>
      <c r="L26" s="14">
        <f t="shared" si="0"/>
        <v>1714.66</v>
      </c>
      <c r="M26" s="14">
        <f t="shared" si="2"/>
        <v>20.5</v>
      </c>
      <c r="N26" s="14">
        <f t="shared" si="3"/>
        <v>83.6419512195122</v>
      </c>
      <c r="O26" s="15"/>
      <c r="P26" s="21" t="s">
        <v>73</v>
      </c>
      <c r="Q26" s="22" t="s">
        <v>74</v>
      </c>
      <c r="R26" s="8">
        <v>78</v>
      </c>
      <c r="S26" s="8">
        <v>40</v>
      </c>
      <c r="T26" s="8">
        <v>79</v>
      </c>
      <c r="U26" s="8">
        <v>87</v>
      </c>
      <c r="V26" s="8">
        <v>90</v>
      </c>
      <c r="W26" s="8">
        <v>93</v>
      </c>
      <c r="X26" s="8">
        <v>95</v>
      </c>
      <c r="Y26" s="8">
        <v>83</v>
      </c>
      <c r="Z26" s="8">
        <v>90</v>
      </c>
      <c r="AA26" s="18">
        <f>R26*4+S26*5+T26*2+U26*4+V26*1+W26*3+X26*2+Y26*3.5+Z26*2</f>
        <v>2047.5</v>
      </c>
      <c r="AB26" s="18">
        <f t="shared" si="14"/>
        <v>26.5</v>
      </c>
      <c r="AC26" s="14">
        <f t="shared" si="5"/>
        <v>77.2641509433962</v>
      </c>
      <c r="AD26" s="14">
        <f t="shared" si="6"/>
        <v>3762.16</v>
      </c>
      <c r="AE26" s="14">
        <f t="shared" si="7"/>
        <v>47</v>
      </c>
      <c r="AF26" s="17">
        <f t="shared" si="8"/>
        <v>80.0459574468085</v>
      </c>
    </row>
    <row r="27" spans="1:32">
      <c r="A27" s="5">
        <v>24</v>
      </c>
      <c r="B27" s="21" t="s">
        <v>75</v>
      </c>
      <c r="C27" s="21" t="s">
        <v>76</v>
      </c>
      <c r="D27" s="8">
        <v>81</v>
      </c>
      <c r="E27" s="8">
        <v>76</v>
      </c>
      <c r="F27" s="8">
        <v>78</v>
      </c>
      <c r="G27" s="8">
        <v>74</v>
      </c>
      <c r="H27" s="8">
        <v>93.76</v>
      </c>
      <c r="I27" s="21" t="s">
        <v>40</v>
      </c>
      <c r="J27" s="8">
        <v>89</v>
      </c>
      <c r="K27" s="8">
        <v>81</v>
      </c>
      <c r="L27" s="14">
        <f t="shared" si="0"/>
        <v>1680.02</v>
      </c>
      <c r="M27" s="14">
        <f t="shared" si="2"/>
        <v>20.5</v>
      </c>
      <c r="N27" s="14">
        <f t="shared" si="3"/>
        <v>81.9521951219512</v>
      </c>
      <c r="O27" s="15"/>
      <c r="P27" s="21" t="s">
        <v>75</v>
      </c>
      <c r="Q27" s="21" t="s">
        <v>76</v>
      </c>
      <c r="R27" s="8">
        <v>77</v>
      </c>
      <c r="S27" s="8">
        <v>68</v>
      </c>
      <c r="T27" s="8">
        <v>88</v>
      </c>
      <c r="U27" s="8">
        <v>88</v>
      </c>
      <c r="V27" s="21" t="s">
        <v>35</v>
      </c>
      <c r="W27" s="8">
        <v>78</v>
      </c>
      <c r="X27" s="8">
        <v>61</v>
      </c>
      <c r="Y27" s="8">
        <v>83</v>
      </c>
      <c r="Z27" s="8">
        <v>86</v>
      </c>
      <c r="AA27" s="18">
        <f>R27*4+S27*5+T27*2+U27*4+W27*3+X27*2+Y27*3.5+Z27*2</f>
        <v>1994.5</v>
      </c>
      <c r="AB27" s="18">
        <f t="shared" ref="AB27:AB30" si="15">4+5+2+4+3+2+3.5+2</f>
        <v>25.5</v>
      </c>
      <c r="AC27" s="14">
        <f t="shared" si="5"/>
        <v>78.2156862745098</v>
      </c>
      <c r="AD27" s="14">
        <f t="shared" si="6"/>
        <v>3674.52</v>
      </c>
      <c r="AE27" s="14">
        <f t="shared" si="7"/>
        <v>46</v>
      </c>
      <c r="AF27" s="17">
        <f t="shared" si="8"/>
        <v>79.8808695652174</v>
      </c>
    </row>
    <row r="28" spans="1:32">
      <c r="A28" s="5">
        <v>25</v>
      </c>
      <c r="B28" s="21" t="s">
        <v>77</v>
      </c>
      <c r="C28" s="21" t="s">
        <v>78</v>
      </c>
      <c r="D28" s="8">
        <v>80</v>
      </c>
      <c r="E28" s="8">
        <v>74</v>
      </c>
      <c r="F28" s="8">
        <v>86</v>
      </c>
      <c r="G28" s="8">
        <v>74</v>
      </c>
      <c r="H28" s="8">
        <v>96.82</v>
      </c>
      <c r="I28" s="21" t="s">
        <v>79</v>
      </c>
      <c r="J28" s="8">
        <v>81</v>
      </c>
      <c r="K28" s="8">
        <v>81</v>
      </c>
      <c r="L28" s="14">
        <f t="shared" si="0"/>
        <v>1658.14</v>
      </c>
      <c r="M28" s="14">
        <f t="shared" si="2"/>
        <v>20.5</v>
      </c>
      <c r="N28" s="14">
        <f t="shared" si="3"/>
        <v>80.8848780487805</v>
      </c>
      <c r="O28" s="15"/>
      <c r="P28" s="21" t="s">
        <v>77</v>
      </c>
      <c r="Q28" s="21" t="s">
        <v>78</v>
      </c>
      <c r="R28" s="8">
        <v>82</v>
      </c>
      <c r="S28" s="8">
        <v>70</v>
      </c>
      <c r="T28" s="8">
        <v>80</v>
      </c>
      <c r="U28" s="8">
        <v>83</v>
      </c>
      <c r="V28" s="21" t="s">
        <v>35</v>
      </c>
      <c r="W28" s="8">
        <v>70</v>
      </c>
      <c r="X28" s="8">
        <v>82</v>
      </c>
      <c r="Y28" s="8">
        <v>87</v>
      </c>
      <c r="Z28" s="8">
        <v>79</v>
      </c>
      <c r="AA28" s="18">
        <f>R28*4+S28*5+T28*2+U28*4+W28*3+X28*2+Y28*3.5+Z28*2</f>
        <v>2006.5</v>
      </c>
      <c r="AB28" s="18">
        <f t="shared" si="15"/>
        <v>25.5</v>
      </c>
      <c r="AC28" s="14">
        <f t="shared" si="5"/>
        <v>78.6862745098039</v>
      </c>
      <c r="AD28" s="14">
        <f t="shared" si="6"/>
        <v>3664.64</v>
      </c>
      <c r="AE28" s="14">
        <f t="shared" si="7"/>
        <v>46</v>
      </c>
      <c r="AF28" s="17">
        <f t="shared" si="8"/>
        <v>79.6660869565217</v>
      </c>
    </row>
    <row r="29" spans="1:32">
      <c r="A29" s="5">
        <v>26</v>
      </c>
      <c r="B29" s="21" t="s">
        <v>80</v>
      </c>
      <c r="C29" s="21" t="s">
        <v>81</v>
      </c>
      <c r="D29" s="8">
        <v>81</v>
      </c>
      <c r="E29" s="8">
        <v>79</v>
      </c>
      <c r="F29" s="8">
        <v>78</v>
      </c>
      <c r="G29" s="8">
        <v>65</v>
      </c>
      <c r="H29" s="8">
        <v>98.32</v>
      </c>
      <c r="I29" s="21" t="s">
        <v>40</v>
      </c>
      <c r="J29" s="8">
        <v>96</v>
      </c>
      <c r="K29" s="8">
        <v>81</v>
      </c>
      <c r="L29" s="14">
        <f t="shared" si="0"/>
        <v>1701.14</v>
      </c>
      <c r="M29" s="14">
        <f t="shared" si="2"/>
        <v>20.5</v>
      </c>
      <c r="N29" s="14">
        <f t="shared" si="3"/>
        <v>82.9824390243902</v>
      </c>
      <c r="O29" s="15"/>
      <c r="P29" s="21" t="s">
        <v>80</v>
      </c>
      <c r="Q29" s="21" t="s">
        <v>81</v>
      </c>
      <c r="R29" s="8">
        <v>83</v>
      </c>
      <c r="S29" s="8">
        <v>61</v>
      </c>
      <c r="T29" s="8">
        <v>81</v>
      </c>
      <c r="U29" s="8">
        <v>81</v>
      </c>
      <c r="V29" s="21" t="s">
        <v>35</v>
      </c>
      <c r="W29" s="8">
        <v>72</v>
      </c>
      <c r="X29" s="8">
        <v>82</v>
      </c>
      <c r="Y29" s="8">
        <v>84</v>
      </c>
      <c r="Z29" s="8">
        <v>81</v>
      </c>
      <c r="AA29" s="18">
        <f>R29*4+S29*5+T29*2+U29*4+W29*3+X29*2+Y29*3.5+Z29*2</f>
        <v>1959</v>
      </c>
      <c r="AB29" s="18">
        <f t="shared" si="15"/>
        <v>25.5</v>
      </c>
      <c r="AC29" s="14">
        <f t="shared" si="5"/>
        <v>76.8235294117647</v>
      </c>
      <c r="AD29" s="14">
        <f t="shared" si="6"/>
        <v>3660.14</v>
      </c>
      <c r="AE29" s="14">
        <f t="shared" si="7"/>
        <v>46</v>
      </c>
      <c r="AF29" s="17">
        <f t="shared" si="8"/>
        <v>79.5682608695652</v>
      </c>
    </row>
    <row r="30" spans="1:32">
      <c r="A30" s="5">
        <v>27</v>
      </c>
      <c r="B30" s="21" t="s">
        <v>82</v>
      </c>
      <c r="C30" s="21" t="s">
        <v>83</v>
      </c>
      <c r="D30" s="8">
        <v>84</v>
      </c>
      <c r="E30" s="8">
        <v>71</v>
      </c>
      <c r="F30" s="8">
        <v>88</v>
      </c>
      <c r="G30" s="8">
        <v>63</v>
      </c>
      <c r="H30" s="8">
        <v>89.9</v>
      </c>
      <c r="I30" s="21" t="s">
        <v>40</v>
      </c>
      <c r="J30" s="8">
        <v>89</v>
      </c>
      <c r="K30" s="8">
        <v>85</v>
      </c>
      <c r="L30" s="14">
        <f t="shared" si="0"/>
        <v>1685.3</v>
      </c>
      <c r="M30" s="14">
        <f t="shared" si="2"/>
        <v>20.5</v>
      </c>
      <c r="N30" s="14">
        <f t="shared" si="3"/>
        <v>82.209756097561</v>
      </c>
      <c r="O30" s="15"/>
      <c r="P30" s="21" t="s">
        <v>82</v>
      </c>
      <c r="Q30" s="21" t="s">
        <v>83</v>
      </c>
      <c r="R30" s="8">
        <v>72</v>
      </c>
      <c r="S30" s="8">
        <v>67</v>
      </c>
      <c r="T30" s="8">
        <v>90</v>
      </c>
      <c r="U30" s="8">
        <v>82</v>
      </c>
      <c r="V30" s="8">
        <v>89</v>
      </c>
      <c r="W30" s="8">
        <v>68</v>
      </c>
      <c r="X30" s="8">
        <v>89</v>
      </c>
      <c r="Y30" s="8">
        <v>82</v>
      </c>
      <c r="Z30" s="8">
        <v>80</v>
      </c>
      <c r="AA30" s="18">
        <f>R30*4+S30*5+T30*2+U30*4+V30*1+W30*3+X30*2+Y30*3.5+Z30*2</f>
        <v>2049</v>
      </c>
      <c r="AB30" s="18">
        <f t="shared" ref="AB30:AB35" si="16">4+5+2+4+1+3+2+3.5+2</f>
        <v>26.5</v>
      </c>
      <c r="AC30" s="14">
        <f t="shared" si="5"/>
        <v>77.3207547169811</v>
      </c>
      <c r="AD30" s="14">
        <f t="shared" si="6"/>
        <v>3734.3</v>
      </c>
      <c r="AE30" s="14">
        <f t="shared" si="7"/>
        <v>47</v>
      </c>
      <c r="AF30" s="17">
        <f t="shared" si="8"/>
        <v>79.4531914893617</v>
      </c>
    </row>
    <row r="31" spans="1:32">
      <c r="A31" s="5">
        <v>28</v>
      </c>
      <c r="B31" s="21" t="s">
        <v>84</v>
      </c>
      <c r="C31" s="21" t="s">
        <v>85</v>
      </c>
      <c r="D31" s="8">
        <v>86</v>
      </c>
      <c r="E31" s="8">
        <v>61</v>
      </c>
      <c r="F31" s="8">
        <v>79</v>
      </c>
      <c r="G31" s="8">
        <v>84</v>
      </c>
      <c r="H31" s="8">
        <v>99.28</v>
      </c>
      <c r="I31" s="21" t="s">
        <v>40</v>
      </c>
      <c r="J31" s="8">
        <v>86</v>
      </c>
      <c r="K31" s="8">
        <v>80</v>
      </c>
      <c r="L31" s="14">
        <f t="shared" si="0"/>
        <v>1666.56</v>
      </c>
      <c r="M31" s="14">
        <f t="shared" si="2"/>
        <v>20.5</v>
      </c>
      <c r="N31" s="14">
        <f t="shared" si="3"/>
        <v>81.2956097560976</v>
      </c>
      <c r="O31" s="15"/>
      <c r="P31" s="21" t="s">
        <v>84</v>
      </c>
      <c r="Q31" s="21" t="s">
        <v>85</v>
      </c>
      <c r="R31" s="8">
        <v>79</v>
      </c>
      <c r="S31" s="8">
        <v>61</v>
      </c>
      <c r="T31" s="8">
        <v>88</v>
      </c>
      <c r="U31" s="8">
        <v>88</v>
      </c>
      <c r="V31" s="21" t="s">
        <v>35</v>
      </c>
      <c r="W31" s="8">
        <v>82</v>
      </c>
      <c r="X31" s="8">
        <v>69</v>
      </c>
      <c r="Y31" s="8">
        <v>81</v>
      </c>
      <c r="Z31" s="8">
        <v>85</v>
      </c>
      <c r="AA31" s="18">
        <f>R31*4+S31*5+T31*2+U31*4+W31*3+X31*2+Y31*3.5+Z31*2</f>
        <v>1986.5</v>
      </c>
      <c r="AB31" s="18">
        <f>4+5+2+4+3+2+3.5+2</f>
        <v>25.5</v>
      </c>
      <c r="AC31" s="14">
        <f t="shared" si="5"/>
        <v>77.9019607843137</v>
      </c>
      <c r="AD31" s="14">
        <f t="shared" si="6"/>
        <v>3653.06</v>
      </c>
      <c r="AE31" s="14">
        <f t="shared" si="7"/>
        <v>46</v>
      </c>
      <c r="AF31" s="17">
        <f t="shared" si="8"/>
        <v>79.414347826087</v>
      </c>
    </row>
    <row r="32" spans="1:32">
      <c r="A32" s="5">
        <v>29</v>
      </c>
      <c r="B32" s="21" t="s">
        <v>86</v>
      </c>
      <c r="C32" s="21" t="s">
        <v>87</v>
      </c>
      <c r="D32" s="8">
        <v>83</v>
      </c>
      <c r="E32" s="8">
        <v>74</v>
      </c>
      <c r="F32" s="8">
        <v>83</v>
      </c>
      <c r="G32" s="8">
        <v>69</v>
      </c>
      <c r="H32" s="8">
        <v>90.38</v>
      </c>
      <c r="I32" s="21" t="s">
        <v>40</v>
      </c>
      <c r="J32" s="8">
        <v>82</v>
      </c>
      <c r="K32" s="8">
        <v>82</v>
      </c>
      <c r="L32" s="14">
        <f t="shared" si="0"/>
        <v>1658.76</v>
      </c>
      <c r="M32" s="14">
        <f t="shared" si="2"/>
        <v>20.5</v>
      </c>
      <c r="N32" s="14">
        <f t="shared" si="3"/>
        <v>80.9151219512195</v>
      </c>
      <c r="O32" s="15"/>
      <c r="P32" s="21" t="s">
        <v>86</v>
      </c>
      <c r="Q32" s="21" t="s">
        <v>87</v>
      </c>
      <c r="R32" s="8">
        <v>81</v>
      </c>
      <c r="S32" s="8">
        <v>63</v>
      </c>
      <c r="T32" s="8">
        <v>72</v>
      </c>
      <c r="U32" s="8">
        <v>84</v>
      </c>
      <c r="V32" s="8">
        <v>85</v>
      </c>
      <c r="W32" s="8">
        <v>75</v>
      </c>
      <c r="X32" s="8">
        <v>88</v>
      </c>
      <c r="Y32" s="8">
        <v>82</v>
      </c>
      <c r="Z32" s="8">
        <v>80</v>
      </c>
      <c r="AA32" s="18">
        <f>R32*4+S32*5+T32*2+U32*4+V32*1+W32*3+X32*2+Y32*3.5+Z32*2</f>
        <v>2052</v>
      </c>
      <c r="AB32" s="18">
        <f t="shared" si="16"/>
        <v>26.5</v>
      </c>
      <c r="AC32" s="14">
        <f t="shared" si="5"/>
        <v>77.4339622641509</v>
      </c>
      <c r="AD32" s="14">
        <f t="shared" si="6"/>
        <v>3710.76</v>
      </c>
      <c r="AE32" s="14">
        <f t="shared" si="7"/>
        <v>47</v>
      </c>
      <c r="AF32" s="17">
        <f t="shared" si="8"/>
        <v>78.9523404255319</v>
      </c>
    </row>
    <row r="33" spans="1:32">
      <c r="A33" s="9">
        <v>30</v>
      </c>
      <c r="B33" s="21" t="s">
        <v>88</v>
      </c>
      <c r="C33" s="21" t="s">
        <v>89</v>
      </c>
      <c r="D33" s="8">
        <v>85</v>
      </c>
      <c r="E33" s="8">
        <v>79</v>
      </c>
      <c r="F33" s="8">
        <v>84</v>
      </c>
      <c r="G33" s="8">
        <v>85</v>
      </c>
      <c r="H33" s="8">
        <v>98.7</v>
      </c>
      <c r="I33" s="21" t="s">
        <v>40</v>
      </c>
      <c r="J33" s="8">
        <v>87</v>
      </c>
      <c r="K33" s="8">
        <v>80</v>
      </c>
      <c r="L33" s="14">
        <f t="shared" si="0"/>
        <v>1737.4</v>
      </c>
      <c r="M33" s="14">
        <f t="shared" si="2"/>
        <v>20.5</v>
      </c>
      <c r="N33" s="14">
        <f t="shared" si="3"/>
        <v>84.7512195121951</v>
      </c>
      <c r="O33" s="15"/>
      <c r="P33" s="21" t="s">
        <v>88</v>
      </c>
      <c r="Q33" s="22" t="s">
        <v>89</v>
      </c>
      <c r="R33" s="8">
        <v>77</v>
      </c>
      <c r="S33" s="8">
        <v>45</v>
      </c>
      <c r="T33" s="8">
        <v>82</v>
      </c>
      <c r="U33" s="8">
        <v>84</v>
      </c>
      <c r="V33" s="21" t="s">
        <v>35</v>
      </c>
      <c r="W33" s="8">
        <v>75</v>
      </c>
      <c r="X33" s="8">
        <v>84</v>
      </c>
      <c r="Y33" s="8">
        <v>84</v>
      </c>
      <c r="Z33" s="8">
        <v>85</v>
      </c>
      <c r="AA33" s="18">
        <f>R33*4+S33*5+T33*2+U33*4+W33*3+X33*2+Y33*3.5+Z33*2</f>
        <v>1890</v>
      </c>
      <c r="AB33" s="18">
        <f t="shared" ref="AB33:AB37" si="17">4+5+2+4+3+2+3.5+2</f>
        <v>25.5</v>
      </c>
      <c r="AC33" s="14">
        <f t="shared" si="5"/>
        <v>74.1176470588235</v>
      </c>
      <c r="AD33" s="14">
        <f t="shared" si="6"/>
        <v>3627.4</v>
      </c>
      <c r="AE33" s="14">
        <f t="shared" si="7"/>
        <v>46</v>
      </c>
      <c r="AF33" s="17">
        <f t="shared" si="8"/>
        <v>78.8565217391304</v>
      </c>
    </row>
    <row r="34" spans="1:32">
      <c r="A34" s="9">
        <v>31</v>
      </c>
      <c r="B34" s="21" t="s">
        <v>90</v>
      </c>
      <c r="C34" s="21" t="s">
        <v>91</v>
      </c>
      <c r="D34" s="8">
        <v>88</v>
      </c>
      <c r="E34" s="8">
        <v>82</v>
      </c>
      <c r="F34" s="8">
        <v>76</v>
      </c>
      <c r="G34" s="8">
        <v>81</v>
      </c>
      <c r="H34" s="8">
        <v>98.9</v>
      </c>
      <c r="I34" s="21" t="s">
        <v>40</v>
      </c>
      <c r="J34" s="8">
        <v>90</v>
      </c>
      <c r="K34" s="8">
        <v>83</v>
      </c>
      <c r="L34" s="14">
        <f t="shared" si="0"/>
        <v>1740.3</v>
      </c>
      <c r="M34" s="14">
        <f t="shared" si="2"/>
        <v>20.5</v>
      </c>
      <c r="N34" s="14">
        <f t="shared" si="3"/>
        <v>84.8926829268293</v>
      </c>
      <c r="O34" s="15"/>
      <c r="P34" s="21" t="s">
        <v>90</v>
      </c>
      <c r="Q34" s="22" t="s">
        <v>91</v>
      </c>
      <c r="R34" s="8">
        <v>79</v>
      </c>
      <c r="S34" s="8">
        <v>53</v>
      </c>
      <c r="T34" s="8">
        <v>82</v>
      </c>
      <c r="U34" s="8">
        <v>84</v>
      </c>
      <c r="V34" s="21" t="s">
        <v>35</v>
      </c>
      <c r="W34" s="8">
        <v>73</v>
      </c>
      <c r="X34" s="8">
        <v>82</v>
      </c>
      <c r="Y34" s="8">
        <v>75</v>
      </c>
      <c r="Z34" s="8">
        <v>80</v>
      </c>
      <c r="AA34" s="18">
        <f>R34*4+S34*5+T34*2+U34*4+W34*3+X34*2+Y34*3.5+Z34*2</f>
        <v>1886.5</v>
      </c>
      <c r="AB34" s="18">
        <f t="shared" si="17"/>
        <v>25.5</v>
      </c>
      <c r="AC34" s="14">
        <f t="shared" si="5"/>
        <v>73.9803921568627</v>
      </c>
      <c r="AD34" s="14">
        <f t="shared" si="6"/>
        <v>3626.8</v>
      </c>
      <c r="AE34" s="14">
        <f t="shared" si="7"/>
        <v>46</v>
      </c>
      <c r="AF34" s="17">
        <f t="shared" si="8"/>
        <v>78.8434782608696</v>
      </c>
    </row>
    <row r="35" spans="1:32">
      <c r="A35" s="5">
        <v>32</v>
      </c>
      <c r="B35" s="21" t="s">
        <v>92</v>
      </c>
      <c r="C35" s="21" t="s">
        <v>93</v>
      </c>
      <c r="D35" s="8">
        <v>84</v>
      </c>
      <c r="E35" s="8">
        <v>73</v>
      </c>
      <c r="F35" s="8">
        <v>86</v>
      </c>
      <c r="G35" s="8">
        <v>73</v>
      </c>
      <c r="H35" s="8">
        <v>97.83</v>
      </c>
      <c r="I35" s="21" t="s">
        <v>40</v>
      </c>
      <c r="J35" s="8">
        <v>87</v>
      </c>
      <c r="K35" s="8">
        <v>86</v>
      </c>
      <c r="L35" s="14">
        <f t="shared" si="0"/>
        <v>1718.66</v>
      </c>
      <c r="M35" s="14">
        <f t="shared" si="2"/>
        <v>20.5</v>
      </c>
      <c r="N35" s="14">
        <f t="shared" si="3"/>
        <v>83.8370731707317</v>
      </c>
      <c r="O35" s="15"/>
      <c r="P35" s="21" t="s">
        <v>92</v>
      </c>
      <c r="Q35" s="21" t="s">
        <v>93</v>
      </c>
      <c r="R35" s="8">
        <v>74</v>
      </c>
      <c r="S35" s="8">
        <v>61</v>
      </c>
      <c r="T35" s="8">
        <v>89</v>
      </c>
      <c r="U35" s="8">
        <v>75</v>
      </c>
      <c r="V35" s="8">
        <v>70</v>
      </c>
      <c r="W35" s="8">
        <v>83</v>
      </c>
      <c r="X35" s="8">
        <v>83</v>
      </c>
      <c r="Y35" s="8">
        <v>86</v>
      </c>
      <c r="Z35" s="8">
        <v>60</v>
      </c>
      <c r="AA35" s="18">
        <f>R35*4+S35*5+T35*2+U35*4+V35*1+W35*3+X35*2+Y35*3.5+Z35*2</f>
        <v>1985</v>
      </c>
      <c r="AB35" s="18">
        <f t="shared" si="16"/>
        <v>26.5</v>
      </c>
      <c r="AC35" s="14">
        <f t="shared" si="5"/>
        <v>74.9056603773585</v>
      </c>
      <c r="AD35" s="14">
        <f t="shared" si="6"/>
        <v>3703.66</v>
      </c>
      <c r="AE35" s="14">
        <f t="shared" si="7"/>
        <v>47</v>
      </c>
      <c r="AF35" s="17">
        <f t="shared" si="8"/>
        <v>78.8012765957447</v>
      </c>
    </row>
    <row r="36" spans="1:32">
      <c r="A36" s="9">
        <v>33</v>
      </c>
      <c r="B36" s="21" t="s">
        <v>94</v>
      </c>
      <c r="C36" s="22" t="s">
        <v>95</v>
      </c>
      <c r="D36" s="8">
        <v>85</v>
      </c>
      <c r="E36" s="8">
        <v>77</v>
      </c>
      <c r="F36" s="21" t="s">
        <v>96</v>
      </c>
      <c r="G36" s="8">
        <v>87</v>
      </c>
      <c r="H36" s="8">
        <v>98.21</v>
      </c>
      <c r="I36" s="21" t="s">
        <v>40</v>
      </c>
      <c r="J36" s="8">
        <v>91</v>
      </c>
      <c r="K36" s="8">
        <v>78</v>
      </c>
      <c r="L36" s="14">
        <f t="shared" si="0"/>
        <v>1646.42</v>
      </c>
      <c r="M36" s="14">
        <f t="shared" si="2"/>
        <v>20.5</v>
      </c>
      <c r="N36" s="14">
        <f t="shared" si="3"/>
        <v>80.3131707317073</v>
      </c>
      <c r="O36" s="15"/>
      <c r="P36" s="21" t="s">
        <v>94</v>
      </c>
      <c r="Q36" s="21" t="s">
        <v>95</v>
      </c>
      <c r="R36" s="8">
        <v>84</v>
      </c>
      <c r="S36" s="8">
        <v>60</v>
      </c>
      <c r="T36" s="8">
        <v>77</v>
      </c>
      <c r="U36" s="8">
        <v>84</v>
      </c>
      <c r="V36" s="21" t="s">
        <v>35</v>
      </c>
      <c r="W36" s="8">
        <v>73</v>
      </c>
      <c r="X36" s="8">
        <v>87</v>
      </c>
      <c r="Y36" s="8">
        <v>80</v>
      </c>
      <c r="Z36" s="8">
        <v>81</v>
      </c>
      <c r="AA36" s="18">
        <f>R36*4+S36*5+T36*2+U36*4+W36*3+X36*2+Y36*3.5+Z36*2</f>
        <v>1961</v>
      </c>
      <c r="AB36" s="18">
        <f>4+5+2+4+3+2+3.5+2</f>
        <v>25.5</v>
      </c>
      <c r="AC36" s="14">
        <f t="shared" si="5"/>
        <v>76.9019607843137</v>
      </c>
      <c r="AD36" s="14">
        <f t="shared" si="6"/>
        <v>3607.42</v>
      </c>
      <c r="AE36" s="14">
        <f t="shared" si="7"/>
        <v>46</v>
      </c>
      <c r="AF36" s="17">
        <f t="shared" si="8"/>
        <v>78.4221739130435</v>
      </c>
    </row>
    <row r="37" spans="1:32">
      <c r="A37" s="9">
        <v>34</v>
      </c>
      <c r="B37" s="21" t="s">
        <v>97</v>
      </c>
      <c r="C37" s="21" t="s">
        <v>98</v>
      </c>
      <c r="D37" s="8">
        <v>80</v>
      </c>
      <c r="E37" s="8">
        <v>78</v>
      </c>
      <c r="F37" s="8">
        <v>80</v>
      </c>
      <c r="G37" s="8">
        <v>75</v>
      </c>
      <c r="H37" s="8">
        <v>96.54</v>
      </c>
      <c r="I37" s="21" t="s">
        <v>40</v>
      </c>
      <c r="J37" s="8">
        <v>88</v>
      </c>
      <c r="K37" s="8">
        <v>80</v>
      </c>
      <c r="L37" s="14">
        <f t="shared" ref="L37:L68" si="18">D37*2+E37*3+F37*3+G37*2+H37*2+I37*2+J37*3+K37*3.5</f>
        <v>1691.08</v>
      </c>
      <c r="M37" s="14">
        <f t="shared" si="2"/>
        <v>20.5</v>
      </c>
      <c r="N37" s="14">
        <f t="shared" si="3"/>
        <v>82.4917073170732</v>
      </c>
      <c r="O37" s="15"/>
      <c r="P37" s="21" t="s">
        <v>97</v>
      </c>
      <c r="Q37" s="21" t="s">
        <v>98</v>
      </c>
      <c r="R37" s="8">
        <v>78</v>
      </c>
      <c r="S37" s="8">
        <v>61</v>
      </c>
      <c r="T37" s="8">
        <v>73</v>
      </c>
      <c r="U37" s="8">
        <v>79</v>
      </c>
      <c r="V37" s="8">
        <v>76</v>
      </c>
      <c r="W37" s="8">
        <v>64</v>
      </c>
      <c r="X37" s="8">
        <v>78</v>
      </c>
      <c r="Y37" s="8">
        <v>88</v>
      </c>
      <c r="Z37" s="8">
        <v>86</v>
      </c>
      <c r="AA37" s="18">
        <f>R37*4+S37*5+T37*2+U37*4+V37*1+W37*3+X37*2+Y37*3.5+Z37*2</f>
        <v>1983</v>
      </c>
      <c r="AB37" s="18">
        <f t="shared" ref="AB37:AB42" si="19">4+5+2+4+1+3+2+3.5+2</f>
        <v>26.5</v>
      </c>
      <c r="AC37" s="14">
        <f t="shared" si="5"/>
        <v>74.8301886792453</v>
      </c>
      <c r="AD37" s="14">
        <f t="shared" si="6"/>
        <v>3674.08</v>
      </c>
      <c r="AE37" s="14">
        <f t="shared" si="7"/>
        <v>47</v>
      </c>
      <c r="AF37" s="17">
        <f t="shared" si="8"/>
        <v>78.171914893617</v>
      </c>
    </row>
    <row r="38" spans="1:32">
      <c r="A38" s="9">
        <v>35</v>
      </c>
      <c r="B38" s="21" t="s">
        <v>99</v>
      </c>
      <c r="C38" s="21" t="s">
        <v>100</v>
      </c>
      <c r="D38" s="8">
        <v>86</v>
      </c>
      <c r="E38" s="8">
        <v>76</v>
      </c>
      <c r="F38" s="8">
        <v>81</v>
      </c>
      <c r="G38" s="8">
        <v>83</v>
      </c>
      <c r="H38" s="8">
        <v>98.05</v>
      </c>
      <c r="I38" s="21" t="s">
        <v>40</v>
      </c>
      <c r="J38" s="8">
        <v>87</v>
      </c>
      <c r="K38" s="8">
        <v>81</v>
      </c>
      <c r="L38" s="14">
        <f t="shared" si="18"/>
        <v>1719.6</v>
      </c>
      <c r="M38" s="14">
        <f t="shared" si="2"/>
        <v>20.5</v>
      </c>
      <c r="N38" s="14">
        <f t="shared" si="3"/>
        <v>83.8829268292683</v>
      </c>
      <c r="O38" s="15"/>
      <c r="P38" s="21" t="s">
        <v>99</v>
      </c>
      <c r="Q38" s="22" t="s">
        <v>100</v>
      </c>
      <c r="R38" s="8">
        <v>77</v>
      </c>
      <c r="S38" s="8">
        <v>42</v>
      </c>
      <c r="T38" s="8">
        <v>87</v>
      </c>
      <c r="U38" s="8">
        <v>85</v>
      </c>
      <c r="V38" s="21" t="s">
        <v>35</v>
      </c>
      <c r="W38" s="8">
        <v>68</v>
      </c>
      <c r="X38" s="8">
        <v>87</v>
      </c>
      <c r="Y38" s="8">
        <v>88</v>
      </c>
      <c r="Z38" s="8">
        <v>77</v>
      </c>
      <c r="AA38" s="18">
        <f>R38*4+S38*5+T38*2+U38*4+W38*3+X38*2+Y38*3.5+Z38*2</f>
        <v>1872</v>
      </c>
      <c r="AB38" s="18">
        <f>4+5+2+4+3+2+3.5+2</f>
        <v>25.5</v>
      </c>
      <c r="AC38" s="14">
        <f t="shared" si="5"/>
        <v>73.4117647058823</v>
      </c>
      <c r="AD38" s="14">
        <f t="shared" si="6"/>
        <v>3591.6</v>
      </c>
      <c r="AE38" s="14">
        <f t="shared" si="7"/>
        <v>46</v>
      </c>
      <c r="AF38" s="17">
        <f t="shared" si="8"/>
        <v>78.0782608695652</v>
      </c>
    </row>
    <row r="39" spans="1:32">
      <c r="A39" s="9">
        <v>36</v>
      </c>
      <c r="B39" s="21" t="s">
        <v>101</v>
      </c>
      <c r="C39" s="21" t="s">
        <v>102</v>
      </c>
      <c r="D39" s="8">
        <v>90</v>
      </c>
      <c r="E39" s="8">
        <v>81</v>
      </c>
      <c r="F39" s="8">
        <v>66</v>
      </c>
      <c r="G39" s="8">
        <v>82</v>
      </c>
      <c r="H39" s="8">
        <v>96.79</v>
      </c>
      <c r="I39" s="21" t="s">
        <v>40</v>
      </c>
      <c r="J39" s="8">
        <v>82</v>
      </c>
      <c r="K39" s="8">
        <v>81</v>
      </c>
      <c r="L39" s="14">
        <f t="shared" si="18"/>
        <v>1678.08</v>
      </c>
      <c r="M39" s="14">
        <f t="shared" si="2"/>
        <v>20.5</v>
      </c>
      <c r="N39" s="14">
        <f t="shared" si="3"/>
        <v>81.8575609756098</v>
      </c>
      <c r="O39" s="15"/>
      <c r="P39" s="21" t="s">
        <v>101</v>
      </c>
      <c r="Q39" s="22" t="s">
        <v>102</v>
      </c>
      <c r="R39" s="8">
        <v>83</v>
      </c>
      <c r="S39" s="8">
        <v>47</v>
      </c>
      <c r="T39" s="8">
        <v>73</v>
      </c>
      <c r="U39" s="8">
        <v>84</v>
      </c>
      <c r="V39" s="8">
        <v>86</v>
      </c>
      <c r="W39" s="8">
        <v>77</v>
      </c>
      <c r="X39" s="8">
        <v>87</v>
      </c>
      <c r="Y39" s="8">
        <v>84</v>
      </c>
      <c r="Z39" s="8">
        <v>77</v>
      </c>
      <c r="AA39" s="18">
        <f>R39*4+S39*5+T39*2+U39*4+V39*1+W39*3+X39*2+Y39*3.5+Z39*2</f>
        <v>1988</v>
      </c>
      <c r="AB39" s="18">
        <f t="shared" si="19"/>
        <v>26.5</v>
      </c>
      <c r="AC39" s="14">
        <f t="shared" si="5"/>
        <v>75.0188679245283</v>
      </c>
      <c r="AD39" s="14">
        <f t="shared" si="6"/>
        <v>3666.08</v>
      </c>
      <c r="AE39" s="14">
        <f t="shared" si="7"/>
        <v>47</v>
      </c>
      <c r="AF39" s="17">
        <f t="shared" si="8"/>
        <v>78.0017021276596</v>
      </c>
    </row>
    <row r="40" spans="1:32">
      <c r="A40" s="9">
        <v>37</v>
      </c>
      <c r="B40" s="21" t="s">
        <v>103</v>
      </c>
      <c r="C40" s="22" t="s">
        <v>104</v>
      </c>
      <c r="D40" s="8">
        <v>87</v>
      </c>
      <c r="E40" s="8">
        <v>76</v>
      </c>
      <c r="F40" s="21" t="s">
        <v>105</v>
      </c>
      <c r="G40" s="8">
        <v>81</v>
      </c>
      <c r="H40" s="8">
        <v>98.67</v>
      </c>
      <c r="I40" s="21" t="s">
        <v>40</v>
      </c>
      <c r="J40" s="8">
        <v>86</v>
      </c>
      <c r="K40" s="8">
        <v>87</v>
      </c>
      <c r="L40" s="14">
        <f t="shared" si="18"/>
        <v>1661.84</v>
      </c>
      <c r="M40" s="14">
        <f t="shared" si="2"/>
        <v>20.5</v>
      </c>
      <c r="N40" s="14">
        <f t="shared" si="3"/>
        <v>81.0653658536585</v>
      </c>
      <c r="O40" s="15"/>
      <c r="P40" s="21" t="s">
        <v>103</v>
      </c>
      <c r="Q40" s="22" t="s">
        <v>104</v>
      </c>
      <c r="R40" s="8">
        <v>88</v>
      </c>
      <c r="S40" s="8">
        <v>34</v>
      </c>
      <c r="T40" s="8">
        <v>91</v>
      </c>
      <c r="U40" s="8">
        <v>88</v>
      </c>
      <c r="V40" s="8">
        <v>85</v>
      </c>
      <c r="W40" s="8">
        <v>76</v>
      </c>
      <c r="X40" s="8">
        <v>88</v>
      </c>
      <c r="Y40" s="8">
        <v>85</v>
      </c>
      <c r="Z40" s="8">
        <v>79</v>
      </c>
      <c r="AA40" s="18">
        <f>R40*4+S40*5+T40*2+U40*4+V40*1+W40*3+X40*2+Y40*3.5+Z40*2</f>
        <v>2000.5</v>
      </c>
      <c r="AB40" s="18">
        <f t="shared" si="19"/>
        <v>26.5</v>
      </c>
      <c r="AC40" s="14">
        <f t="shared" si="5"/>
        <v>75.4905660377358</v>
      </c>
      <c r="AD40" s="14">
        <f t="shared" si="6"/>
        <v>3662.34</v>
      </c>
      <c r="AE40" s="14">
        <f t="shared" si="7"/>
        <v>47</v>
      </c>
      <c r="AF40" s="17">
        <f t="shared" si="8"/>
        <v>77.9221276595745</v>
      </c>
    </row>
    <row r="41" spans="1:32">
      <c r="A41" s="9">
        <v>38</v>
      </c>
      <c r="B41" s="21" t="s">
        <v>106</v>
      </c>
      <c r="C41" s="21" t="s">
        <v>107</v>
      </c>
      <c r="D41" s="8">
        <v>84</v>
      </c>
      <c r="E41" s="8">
        <v>65</v>
      </c>
      <c r="F41" s="8">
        <v>92</v>
      </c>
      <c r="G41" s="8">
        <v>74</v>
      </c>
      <c r="H41" s="8">
        <v>97.34</v>
      </c>
      <c r="I41" s="21" t="s">
        <v>79</v>
      </c>
      <c r="J41" s="8">
        <v>84</v>
      </c>
      <c r="K41" s="8">
        <v>78</v>
      </c>
      <c r="L41" s="14">
        <f t="shared" si="18"/>
        <v>1656.68</v>
      </c>
      <c r="M41" s="14">
        <f t="shared" si="2"/>
        <v>20.5</v>
      </c>
      <c r="N41" s="14">
        <f t="shared" si="3"/>
        <v>80.8136585365854</v>
      </c>
      <c r="O41" s="15"/>
      <c r="P41" s="21" t="s">
        <v>106</v>
      </c>
      <c r="Q41" s="21" t="s">
        <v>107</v>
      </c>
      <c r="R41" s="8">
        <v>75</v>
      </c>
      <c r="S41" s="8">
        <v>61</v>
      </c>
      <c r="T41" s="8">
        <v>76</v>
      </c>
      <c r="U41" s="8">
        <v>79</v>
      </c>
      <c r="V41" s="8">
        <v>82</v>
      </c>
      <c r="W41" s="8">
        <v>83</v>
      </c>
      <c r="X41" s="8">
        <v>75</v>
      </c>
      <c r="Y41" s="8">
        <v>78</v>
      </c>
      <c r="Z41" s="8">
        <v>75</v>
      </c>
      <c r="AA41" s="18">
        <f>R41*4+S41*5+T41*2+U41*4+V41*1+W41*3+X41*2+Y41*3.5+Z41*2</f>
        <v>1977</v>
      </c>
      <c r="AB41" s="18">
        <f t="shared" si="19"/>
        <v>26.5</v>
      </c>
      <c r="AC41" s="14">
        <f t="shared" si="5"/>
        <v>74.6037735849057</v>
      </c>
      <c r="AD41" s="14">
        <f t="shared" si="6"/>
        <v>3633.68</v>
      </c>
      <c r="AE41" s="14">
        <f t="shared" si="7"/>
        <v>47</v>
      </c>
      <c r="AF41" s="17">
        <f t="shared" si="8"/>
        <v>77.3123404255319</v>
      </c>
    </row>
    <row r="42" spans="1:32">
      <c r="A42" s="9">
        <v>39</v>
      </c>
      <c r="B42" s="21" t="s">
        <v>108</v>
      </c>
      <c r="C42" s="21" t="s">
        <v>109</v>
      </c>
      <c r="D42" s="8">
        <v>86</v>
      </c>
      <c r="E42" s="8">
        <v>79</v>
      </c>
      <c r="F42" s="8">
        <v>71</v>
      </c>
      <c r="G42" s="8">
        <v>63</v>
      </c>
      <c r="H42" s="8">
        <v>97.21</v>
      </c>
      <c r="I42" s="21" t="s">
        <v>40</v>
      </c>
      <c r="J42" s="8">
        <v>89</v>
      </c>
      <c r="K42" s="8">
        <v>82</v>
      </c>
      <c r="L42" s="14">
        <f t="shared" si="18"/>
        <v>1666.42</v>
      </c>
      <c r="M42" s="14">
        <f t="shared" si="2"/>
        <v>20.5</v>
      </c>
      <c r="N42" s="14">
        <f t="shared" si="3"/>
        <v>81.2887804878049</v>
      </c>
      <c r="O42" s="15"/>
      <c r="P42" s="21" t="s">
        <v>108</v>
      </c>
      <c r="Q42" s="22" t="s">
        <v>109</v>
      </c>
      <c r="R42" s="8">
        <v>82</v>
      </c>
      <c r="S42" s="8">
        <v>35</v>
      </c>
      <c r="T42" s="8">
        <v>71</v>
      </c>
      <c r="U42" s="8">
        <v>84</v>
      </c>
      <c r="V42" s="8">
        <v>92</v>
      </c>
      <c r="W42" s="8">
        <v>75</v>
      </c>
      <c r="X42" s="8">
        <v>91</v>
      </c>
      <c r="Y42" s="8">
        <v>85</v>
      </c>
      <c r="Z42" s="8">
        <v>75</v>
      </c>
      <c r="AA42" s="18">
        <f>R42*4+S42*5+T42*2+U42*4+V42*1+W42*3+X42*2+Y42*3.5+Z42*2</f>
        <v>1927.5</v>
      </c>
      <c r="AB42" s="18">
        <f t="shared" si="19"/>
        <v>26.5</v>
      </c>
      <c r="AC42" s="14">
        <f t="shared" si="5"/>
        <v>72.7358490566038</v>
      </c>
      <c r="AD42" s="14">
        <f t="shared" si="6"/>
        <v>3593.92</v>
      </c>
      <c r="AE42" s="14">
        <f t="shared" si="7"/>
        <v>47</v>
      </c>
      <c r="AF42" s="17">
        <f t="shared" si="8"/>
        <v>76.4663829787234</v>
      </c>
    </row>
    <row r="43" spans="1:32">
      <c r="A43" s="9">
        <v>40</v>
      </c>
      <c r="B43" s="11">
        <v>150910234</v>
      </c>
      <c r="C43" s="12" t="s">
        <v>110</v>
      </c>
      <c r="D43" s="7">
        <v>85</v>
      </c>
      <c r="E43" s="7">
        <v>65</v>
      </c>
      <c r="F43" s="7">
        <v>82</v>
      </c>
      <c r="G43" s="7">
        <v>91</v>
      </c>
      <c r="H43" s="7">
        <v>92.53</v>
      </c>
      <c r="I43" s="7">
        <v>85</v>
      </c>
      <c r="J43" s="7">
        <v>94</v>
      </c>
      <c r="K43" s="7">
        <v>78</v>
      </c>
      <c r="L43" s="14">
        <f t="shared" si="18"/>
        <v>1703.06</v>
      </c>
      <c r="M43" s="14">
        <f t="shared" si="2"/>
        <v>20.5</v>
      </c>
      <c r="N43" s="14">
        <f t="shared" ref="N37:N83" si="20">L43/M43</f>
        <v>83.0760975609756</v>
      </c>
      <c r="O43" s="15"/>
      <c r="P43" s="7">
        <v>150910234</v>
      </c>
      <c r="Q43" s="12" t="s">
        <v>110</v>
      </c>
      <c r="R43" s="7">
        <v>78</v>
      </c>
      <c r="S43" s="7">
        <v>49</v>
      </c>
      <c r="T43" s="7">
        <v>75</v>
      </c>
      <c r="U43" s="7">
        <v>84</v>
      </c>
      <c r="V43" s="7"/>
      <c r="W43" s="7">
        <v>67</v>
      </c>
      <c r="X43" s="7"/>
      <c r="Y43" s="7">
        <v>72</v>
      </c>
      <c r="Z43" s="7">
        <v>79</v>
      </c>
      <c r="AA43" s="14">
        <f>R43*4+S43*5+T43*2+U43*4+W43*3+Y43*3.5+Z43*2</f>
        <v>1654</v>
      </c>
      <c r="AB43" s="14">
        <f>4+5+2+4+3+3.5+2</f>
        <v>23.5</v>
      </c>
      <c r="AC43" s="14">
        <f t="shared" si="5"/>
        <v>70.3829787234042</v>
      </c>
      <c r="AD43" s="14">
        <f t="shared" si="6"/>
        <v>3357.06</v>
      </c>
      <c r="AE43" s="14">
        <f t="shared" si="7"/>
        <v>44</v>
      </c>
      <c r="AF43" s="17">
        <f t="shared" si="8"/>
        <v>76.2968181818182</v>
      </c>
    </row>
    <row r="44" spans="1:32">
      <c r="A44" s="9">
        <v>41</v>
      </c>
      <c r="B44" s="21" t="s">
        <v>111</v>
      </c>
      <c r="C44" s="21" t="s">
        <v>112</v>
      </c>
      <c r="D44" s="8">
        <v>77</v>
      </c>
      <c r="E44" s="8">
        <v>60</v>
      </c>
      <c r="F44" s="8">
        <v>88</v>
      </c>
      <c r="G44" s="8">
        <v>70</v>
      </c>
      <c r="H44" s="8">
        <v>92.43</v>
      </c>
      <c r="I44" s="21" t="s">
        <v>79</v>
      </c>
      <c r="J44" s="8">
        <v>81</v>
      </c>
      <c r="K44" s="8">
        <v>81</v>
      </c>
      <c r="L44" s="14">
        <f t="shared" si="18"/>
        <v>1599.36</v>
      </c>
      <c r="M44" s="14">
        <f t="shared" si="2"/>
        <v>20.5</v>
      </c>
      <c r="N44" s="14">
        <f t="shared" si="20"/>
        <v>78.0175609756098</v>
      </c>
      <c r="O44" s="15"/>
      <c r="P44" s="21" t="s">
        <v>111</v>
      </c>
      <c r="Q44" s="22" t="s">
        <v>112</v>
      </c>
      <c r="R44" s="8">
        <v>70</v>
      </c>
      <c r="S44" s="8">
        <v>61</v>
      </c>
      <c r="T44" s="8">
        <v>55</v>
      </c>
      <c r="U44" s="8">
        <v>86</v>
      </c>
      <c r="V44" s="8">
        <v>79</v>
      </c>
      <c r="W44" s="8">
        <v>72</v>
      </c>
      <c r="X44" s="8">
        <v>84</v>
      </c>
      <c r="Y44" s="8">
        <v>90</v>
      </c>
      <c r="Z44" s="8">
        <v>83</v>
      </c>
      <c r="AA44" s="18">
        <f>R44*4+S44*5+T44*2+U44*4+V44*1+W44*3+X44*2+Y44*3.5+Z44*2</f>
        <v>1983</v>
      </c>
      <c r="AB44" s="18">
        <f t="shared" ref="AB44:AB46" si="21">4+5+2+4+1+3+2+3.5+2</f>
        <v>26.5</v>
      </c>
      <c r="AC44" s="14">
        <f t="shared" si="5"/>
        <v>74.8301886792453</v>
      </c>
      <c r="AD44" s="14">
        <f t="shared" si="6"/>
        <v>3582.36</v>
      </c>
      <c r="AE44" s="14">
        <f t="shared" si="7"/>
        <v>47</v>
      </c>
      <c r="AF44" s="17">
        <f t="shared" si="8"/>
        <v>76.2204255319149</v>
      </c>
    </row>
    <row r="45" spans="1:32">
      <c r="A45" s="9">
        <v>42</v>
      </c>
      <c r="B45" s="21" t="s">
        <v>113</v>
      </c>
      <c r="C45" s="21" t="s">
        <v>114</v>
      </c>
      <c r="D45" s="8">
        <v>80</v>
      </c>
      <c r="E45" s="8">
        <v>71</v>
      </c>
      <c r="F45" s="8">
        <v>64</v>
      </c>
      <c r="G45" s="8">
        <v>88</v>
      </c>
      <c r="H45" s="8">
        <v>98.25</v>
      </c>
      <c r="I45" s="21" t="s">
        <v>34</v>
      </c>
      <c r="J45" s="8">
        <v>88</v>
      </c>
      <c r="K45" s="8">
        <v>81</v>
      </c>
      <c r="L45" s="14">
        <f t="shared" si="18"/>
        <v>1675</v>
      </c>
      <c r="M45" s="14">
        <f t="shared" si="2"/>
        <v>20.5</v>
      </c>
      <c r="N45" s="14">
        <f t="shared" si="20"/>
        <v>81.7073170731707</v>
      </c>
      <c r="O45" s="15"/>
      <c r="P45" s="21" t="s">
        <v>113</v>
      </c>
      <c r="Q45" s="22" t="s">
        <v>114</v>
      </c>
      <c r="R45" s="8">
        <v>75</v>
      </c>
      <c r="S45" s="8">
        <v>52</v>
      </c>
      <c r="T45" s="8">
        <v>83</v>
      </c>
      <c r="U45" s="8">
        <v>73</v>
      </c>
      <c r="V45" s="8">
        <v>85</v>
      </c>
      <c r="W45" s="8">
        <v>79</v>
      </c>
      <c r="X45" s="8">
        <v>75</v>
      </c>
      <c r="Y45" s="8">
        <v>66</v>
      </c>
      <c r="Z45" s="8">
        <v>89</v>
      </c>
      <c r="AA45" s="18">
        <f>R45*4+S45*5+T45*2+U45*4+V45*1+W45*3+X45*2+Y45*3.5+Z45*2</f>
        <v>1899</v>
      </c>
      <c r="AB45" s="18">
        <f t="shared" si="21"/>
        <v>26.5</v>
      </c>
      <c r="AC45" s="14">
        <f t="shared" si="5"/>
        <v>71.6603773584906</v>
      </c>
      <c r="AD45" s="14">
        <f t="shared" si="6"/>
        <v>3574</v>
      </c>
      <c r="AE45" s="14">
        <f t="shared" si="7"/>
        <v>47</v>
      </c>
      <c r="AF45" s="17">
        <f t="shared" si="8"/>
        <v>76.0425531914894</v>
      </c>
    </row>
    <row r="46" spans="1:32">
      <c r="A46" s="9">
        <v>43</v>
      </c>
      <c r="B46" s="21" t="s">
        <v>115</v>
      </c>
      <c r="C46" s="21" t="s">
        <v>116</v>
      </c>
      <c r="D46" s="8">
        <v>80</v>
      </c>
      <c r="E46" s="8">
        <v>75</v>
      </c>
      <c r="F46" s="8">
        <v>93</v>
      </c>
      <c r="G46" s="8">
        <v>74</v>
      </c>
      <c r="H46" s="8">
        <v>98.23</v>
      </c>
      <c r="I46" s="21" t="s">
        <v>40</v>
      </c>
      <c r="J46" s="8">
        <v>79</v>
      </c>
      <c r="K46" s="8">
        <v>81</v>
      </c>
      <c r="L46" s="14">
        <f t="shared" si="18"/>
        <v>1698.96</v>
      </c>
      <c r="M46" s="14">
        <f t="shared" si="2"/>
        <v>20.5</v>
      </c>
      <c r="N46" s="14">
        <f t="shared" si="20"/>
        <v>82.8760975609756</v>
      </c>
      <c r="O46" s="15"/>
      <c r="P46" s="21" t="s">
        <v>115</v>
      </c>
      <c r="Q46" s="22" t="s">
        <v>116</v>
      </c>
      <c r="R46" s="8">
        <v>75</v>
      </c>
      <c r="S46" s="8">
        <v>35</v>
      </c>
      <c r="T46" s="8">
        <v>75</v>
      </c>
      <c r="U46" s="8">
        <v>81</v>
      </c>
      <c r="V46" s="8">
        <v>76</v>
      </c>
      <c r="W46" s="8">
        <v>76</v>
      </c>
      <c r="X46" s="8">
        <v>73</v>
      </c>
      <c r="Y46" s="8">
        <v>84</v>
      </c>
      <c r="Z46" s="8">
        <v>87</v>
      </c>
      <c r="AA46" s="18">
        <f>R46*4+S46*5+T46*2+U46*4+V46*1+W46*3+X46*2+Y46*3.5+Z46*2</f>
        <v>1867</v>
      </c>
      <c r="AB46" s="18">
        <f t="shared" si="21"/>
        <v>26.5</v>
      </c>
      <c r="AC46" s="14">
        <f t="shared" si="5"/>
        <v>70.4528301886792</v>
      </c>
      <c r="AD46" s="14">
        <f t="shared" si="6"/>
        <v>3565.96</v>
      </c>
      <c r="AE46" s="14">
        <f t="shared" si="7"/>
        <v>47</v>
      </c>
      <c r="AF46" s="17">
        <f t="shared" si="8"/>
        <v>75.8714893617021</v>
      </c>
    </row>
    <row r="47" spans="1:32">
      <c r="A47" s="9">
        <v>44</v>
      </c>
      <c r="B47" s="21" t="s">
        <v>117</v>
      </c>
      <c r="C47" s="21" t="s">
        <v>118</v>
      </c>
      <c r="D47" s="8">
        <v>90</v>
      </c>
      <c r="E47" s="8">
        <v>76</v>
      </c>
      <c r="F47" s="8">
        <v>67</v>
      </c>
      <c r="G47" s="8">
        <v>81</v>
      </c>
      <c r="H47" s="8">
        <v>97.97</v>
      </c>
      <c r="I47" s="21" t="s">
        <v>40</v>
      </c>
      <c r="J47" s="8">
        <v>94</v>
      </c>
      <c r="K47" s="8">
        <v>84</v>
      </c>
      <c r="L47" s="14">
        <f t="shared" si="18"/>
        <v>1712.94</v>
      </c>
      <c r="M47" s="14">
        <f t="shared" si="2"/>
        <v>20.5</v>
      </c>
      <c r="N47" s="14">
        <f t="shared" si="20"/>
        <v>83.5580487804878</v>
      </c>
      <c r="O47" s="15"/>
      <c r="P47" s="21" t="s">
        <v>117</v>
      </c>
      <c r="Q47" s="22" t="s">
        <v>118</v>
      </c>
      <c r="R47" s="8">
        <v>77</v>
      </c>
      <c r="S47" s="8">
        <v>24</v>
      </c>
      <c r="T47" s="8">
        <v>58</v>
      </c>
      <c r="U47" s="8">
        <v>88</v>
      </c>
      <c r="V47" s="21" t="s">
        <v>35</v>
      </c>
      <c r="W47" s="8">
        <v>85</v>
      </c>
      <c r="X47" s="8">
        <v>91</v>
      </c>
      <c r="Y47" s="8">
        <v>84</v>
      </c>
      <c r="Z47" s="8">
        <v>75</v>
      </c>
      <c r="AA47" s="18">
        <f t="shared" ref="AA47:AA49" si="22">R47*4+S47*5+T47*2+U47*4+W47*3+X47*2+Y47*3.5+Z47*2</f>
        <v>1777</v>
      </c>
      <c r="AB47" s="18">
        <f t="shared" ref="AB47:AB49" si="23">4+5+2+4+3+2+3.5+2</f>
        <v>25.5</v>
      </c>
      <c r="AC47" s="14">
        <f t="shared" si="5"/>
        <v>69.6862745098039</v>
      </c>
      <c r="AD47" s="14">
        <f t="shared" si="6"/>
        <v>3489.94</v>
      </c>
      <c r="AE47" s="14">
        <f t="shared" si="7"/>
        <v>46</v>
      </c>
      <c r="AF47" s="17">
        <f t="shared" si="8"/>
        <v>75.8682608695652</v>
      </c>
    </row>
    <row r="48" spans="1:32">
      <c r="A48" s="9">
        <v>45</v>
      </c>
      <c r="B48" s="21" t="s">
        <v>119</v>
      </c>
      <c r="C48" s="22" t="s">
        <v>120</v>
      </c>
      <c r="D48" s="8">
        <v>87</v>
      </c>
      <c r="E48" s="21" t="s">
        <v>96</v>
      </c>
      <c r="F48" s="21" t="s">
        <v>121</v>
      </c>
      <c r="G48" s="8">
        <v>79</v>
      </c>
      <c r="H48" s="8">
        <v>91.97</v>
      </c>
      <c r="I48" s="21" t="s">
        <v>40</v>
      </c>
      <c r="J48" s="8">
        <v>94</v>
      </c>
      <c r="K48" s="8">
        <v>85</v>
      </c>
      <c r="L48" s="14">
        <f t="shared" si="18"/>
        <v>1574.44</v>
      </c>
      <c r="M48" s="14">
        <f t="shared" si="2"/>
        <v>20.5</v>
      </c>
      <c r="N48" s="14">
        <f t="shared" si="20"/>
        <v>76.8019512195122</v>
      </c>
      <c r="O48" s="15"/>
      <c r="P48" s="21" t="s">
        <v>119</v>
      </c>
      <c r="Q48" s="22" t="s">
        <v>120</v>
      </c>
      <c r="R48" s="8">
        <v>72</v>
      </c>
      <c r="S48" s="8">
        <v>42</v>
      </c>
      <c r="T48" s="8">
        <v>90</v>
      </c>
      <c r="U48" s="8">
        <v>85</v>
      </c>
      <c r="V48" s="21" t="s">
        <v>35</v>
      </c>
      <c r="W48" s="8">
        <v>79</v>
      </c>
      <c r="X48" s="8">
        <v>88</v>
      </c>
      <c r="Y48" s="8">
        <v>89</v>
      </c>
      <c r="Z48" s="8">
        <v>86</v>
      </c>
      <c r="AA48" s="18">
        <f t="shared" si="22"/>
        <v>1914.5</v>
      </c>
      <c r="AB48" s="18">
        <f t="shared" si="23"/>
        <v>25.5</v>
      </c>
      <c r="AC48" s="14">
        <f t="shared" si="5"/>
        <v>75.078431372549</v>
      </c>
      <c r="AD48" s="14">
        <f t="shared" si="6"/>
        <v>3488.94</v>
      </c>
      <c r="AE48" s="14">
        <f t="shared" si="7"/>
        <v>46</v>
      </c>
      <c r="AF48" s="17">
        <f t="shared" si="8"/>
        <v>75.8465217391304</v>
      </c>
    </row>
    <row r="49" spans="1:32">
      <c r="A49" s="5">
        <v>46</v>
      </c>
      <c r="B49" s="21" t="s">
        <v>122</v>
      </c>
      <c r="C49" s="21" t="s">
        <v>123</v>
      </c>
      <c r="D49" s="8">
        <v>81</v>
      </c>
      <c r="E49" s="8">
        <v>60</v>
      </c>
      <c r="F49" s="8">
        <v>62</v>
      </c>
      <c r="G49" s="8">
        <v>65</v>
      </c>
      <c r="H49" s="8">
        <v>95.81</v>
      </c>
      <c r="I49" s="21" t="s">
        <v>40</v>
      </c>
      <c r="J49" s="8">
        <v>77</v>
      </c>
      <c r="K49" s="8">
        <v>83</v>
      </c>
      <c r="L49" s="14">
        <f t="shared" si="18"/>
        <v>1541.12</v>
      </c>
      <c r="M49" s="14">
        <f t="shared" si="2"/>
        <v>20.5</v>
      </c>
      <c r="N49" s="14">
        <f t="shared" si="20"/>
        <v>75.1765853658537</v>
      </c>
      <c r="O49" s="15"/>
      <c r="P49" s="21" t="s">
        <v>122</v>
      </c>
      <c r="Q49" s="21" t="s">
        <v>123</v>
      </c>
      <c r="R49" s="8">
        <v>81</v>
      </c>
      <c r="S49" s="8">
        <v>67</v>
      </c>
      <c r="T49" s="8">
        <v>75</v>
      </c>
      <c r="U49" s="8">
        <v>78</v>
      </c>
      <c r="V49" s="21" t="s">
        <v>35</v>
      </c>
      <c r="W49" s="8">
        <v>83</v>
      </c>
      <c r="X49" s="8">
        <v>77</v>
      </c>
      <c r="Y49" s="8">
        <v>73</v>
      </c>
      <c r="Z49" s="8">
        <v>79</v>
      </c>
      <c r="AA49" s="18">
        <f t="shared" si="22"/>
        <v>1937.5</v>
      </c>
      <c r="AB49" s="18">
        <f t="shared" si="23"/>
        <v>25.5</v>
      </c>
      <c r="AC49" s="14">
        <f t="shared" si="5"/>
        <v>75.9803921568627</v>
      </c>
      <c r="AD49" s="14">
        <f t="shared" si="6"/>
        <v>3478.62</v>
      </c>
      <c r="AE49" s="14">
        <f t="shared" si="7"/>
        <v>46</v>
      </c>
      <c r="AF49" s="17">
        <f t="shared" si="8"/>
        <v>75.6221739130435</v>
      </c>
    </row>
    <row r="50" spans="1:32">
      <c r="A50" s="9">
        <v>47</v>
      </c>
      <c r="B50" s="21" t="s">
        <v>124</v>
      </c>
      <c r="C50" s="21" t="s">
        <v>125</v>
      </c>
      <c r="D50" s="8">
        <v>81</v>
      </c>
      <c r="E50" s="8">
        <v>85</v>
      </c>
      <c r="F50" s="8">
        <v>83</v>
      </c>
      <c r="G50" s="8">
        <v>70</v>
      </c>
      <c r="H50" s="8">
        <v>95.64</v>
      </c>
      <c r="I50" s="21" t="s">
        <v>34</v>
      </c>
      <c r="J50" s="8">
        <v>81</v>
      </c>
      <c r="K50" s="8">
        <v>80</v>
      </c>
      <c r="L50" s="14">
        <f t="shared" si="18"/>
        <v>1710.28</v>
      </c>
      <c r="M50" s="14">
        <f t="shared" si="2"/>
        <v>20.5</v>
      </c>
      <c r="N50" s="14">
        <f t="shared" si="20"/>
        <v>83.4282926829268</v>
      </c>
      <c r="O50" s="15"/>
      <c r="P50" s="21" t="s">
        <v>124</v>
      </c>
      <c r="Q50" s="22" t="s">
        <v>125</v>
      </c>
      <c r="R50" s="8">
        <v>76</v>
      </c>
      <c r="S50" s="8">
        <v>45</v>
      </c>
      <c r="T50" s="8">
        <v>77</v>
      </c>
      <c r="U50" s="8">
        <v>80</v>
      </c>
      <c r="V50" s="8">
        <v>70</v>
      </c>
      <c r="W50" s="8">
        <v>71</v>
      </c>
      <c r="X50" s="8">
        <v>61</v>
      </c>
      <c r="Y50" s="8">
        <v>84</v>
      </c>
      <c r="Z50" s="8">
        <v>64</v>
      </c>
      <c r="AA50" s="18">
        <f t="shared" ref="AA50:AA54" si="24">R50*4+S50*5+T50*2+U50*4+V50*1+W50*3+X50*2+Y50*3.5+Z50*2</f>
        <v>1830</v>
      </c>
      <c r="AB50" s="18">
        <f t="shared" ref="AB50:AB54" si="25">4+5+2+4+1+3+2+3.5+2</f>
        <v>26.5</v>
      </c>
      <c r="AC50" s="14">
        <f t="shared" si="5"/>
        <v>69.0566037735849</v>
      </c>
      <c r="AD50" s="14">
        <f t="shared" si="6"/>
        <v>3540.28</v>
      </c>
      <c r="AE50" s="14">
        <f t="shared" si="7"/>
        <v>47</v>
      </c>
      <c r="AF50" s="17">
        <f t="shared" si="8"/>
        <v>75.3251063829787</v>
      </c>
    </row>
    <row r="51" spans="1:32">
      <c r="A51" s="9">
        <v>48</v>
      </c>
      <c r="B51" s="21" t="s">
        <v>126</v>
      </c>
      <c r="C51" s="21" t="s">
        <v>127</v>
      </c>
      <c r="D51" s="8">
        <v>82</v>
      </c>
      <c r="E51" s="8">
        <v>60</v>
      </c>
      <c r="F51" s="8">
        <v>71</v>
      </c>
      <c r="G51" s="8">
        <v>81</v>
      </c>
      <c r="H51" s="8">
        <v>92.65</v>
      </c>
      <c r="I51" s="21" t="s">
        <v>34</v>
      </c>
      <c r="J51" s="8">
        <v>78</v>
      </c>
      <c r="K51" s="8">
        <v>86</v>
      </c>
      <c r="L51" s="14">
        <f t="shared" si="18"/>
        <v>1629.3</v>
      </c>
      <c r="M51" s="14">
        <f t="shared" si="2"/>
        <v>20.5</v>
      </c>
      <c r="N51" s="14">
        <f t="shared" si="20"/>
        <v>79.4780487804878</v>
      </c>
      <c r="O51" s="15"/>
      <c r="P51" s="21" t="s">
        <v>126</v>
      </c>
      <c r="Q51" s="22" t="s">
        <v>127</v>
      </c>
      <c r="R51" s="8">
        <v>89</v>
      </c>
      <c r="S51" s="8">
        <v>27</v>
      </c>
      <c r="T51" s="8">
        <v>75</v>
      </c>
      <c r="U51" s="8">
        <v>80</v>
      </c>
      <c r="V51" s="21" t="s">
        <v>35</v>
      </c>
      <c r="W51" s="8">
        <v>74</v>
      </c>
      <c r="X51" s="8">
        <v>82</v>
      </c>
      <c r="Y51" s="8">
        <v>85</v>
      </c>
      <c r="Z51" s="8">
        <v>82</v>
      </c>
      <c r="AA51" s="18">
        <f>R51*4+S51*5+T51*2+U51*4+W51*3+X51*2+Y51*3.5+Z51*2</f>
        <v>1808.5</v>
      </c>
      <c r="AB51" s="18">
        <f>4+5+2+4+3+2+3.5+2</f>
        <v>25.5</v>
      </c>
      <c r="AC51" s="14">
        <f t="shared" si="5"/>
        <v>70.921568627451</v>
      </c>
      <c r="AD51" s="14">
        <f t="shared" si="6"/>
        <v>3437.8</v>
      </c>
      <c r="AE51" s="14">
        <f t="shared" si="7"/>
        <v>46</v>
      </c>
      <c r="AF51" s="17">
        <f t="shared" si="8"/>
        <v>74.7347826086957</v>
      </c>
    </row>
    <row r="52" spans="1:32">
      <c r="A52" s="9">
        <v>49</v>
      </c>
      <c r="B52" s="21" t="s">
        <v>128</v>
      </c>
      <c r="C52" s="22" t="s">
        <v>129</v>
      </c>
      <c r="D52" s="8">
        <v>77</v>
      </c>
      <c r="E52" s="21" t="s">
        <v>130</v>
      </c>
      <c r="F52" s="8">
        <v>76</v>
      </c>
      <c r="G52" s="8">
        <v>66</v>
      </c>
      <c r="H52" s="8">
        <v>97.65</v>
      </c>
      <c r="I52" s="21" t="s">
        <v>40</v>
      </c>
      <c r="J52" s="8">
        <v>88</v>
      </c>
      <c r="K52" s="8">
        <v>79</v>
      </c>
      <c r="L52" s="14">
        <f t="shared" si="18"/>
        <v>1566.8</v>
      </c>
      <c r="M52" s="14">
        <f t="shared" si="2"/>
        <v>20.5</v>
      </c>
      <c r="N52" s="14">
        <f t="shared" si="20"/>
        <v>76.4292682926829</v>
      </c>
      <c r="O52" s="15"/>
      <c r="P52" s="21" t="s">
        <v>128</v>
      </c>
      <c r="Q52" s="22" t="s">
        <v>129</v>
      </c>
      <c r="R52" s="8">
        <v>50</v>
      </c>
      <c r="S52" s="8">
        <v>71</v>
      </c>
      <c r="T52" s="8">
        <v>71</v>
      </c>
      <c r="U52" s="8">
        <v>81</v>
      </c>
      <c r="V52" s="8">
        <v>78</v>
      </c>
      <c r="W52" s="8">
        <v>83</v>
      </c>
      <c r="X52" s="8">
        <v>81</v>
      </c>
      <c r="Y52" s="8">
        <v>74</v>
      </c>
      <c r="Z52" s="8">
        <v>83</v>
      </c>
      <c r="AA52" s="18">
        <f t="shared" si="24"/>
        <v>1935</v>
      </c>
      <c r="AB52" s="18">
        <f t="shared" si="25"/>
        <v>26.5</v>
      </c>
      <c r="AC52" s="14">
        <f t="shared" si="5"/>
        <v>73.0188679245283</v>
      </c>
      <c r="AD52" s="14">
        <f t="shared" si="6"/>
        <v>3501.8</v>
      </c>
      <c r="AE52" s="14">
        <f t="shared" si="7"/>
        <v>47</v>
      </c>
      <c r="AF52" s="17">
        <f t="shared" si="8"/>
        <v>74.5063829787234</v>
      </c>
    </row>
    <row r="53" spans="1:32">
      <c r="A53" s="9">
        <v>50</v>
      </c>
      <c r="B53" s="21" t="s">
        <v>131</v>
      </c>
      <c r="C53" s="22" t="s">
        <v>132</v>
      </c>
      <c r="D53" s="8">
        <v>84</v>
      </c>
      <c r="E53" s="8">
        <v>70</v>
      </c>
      <c r="F53" s="21" t="s">
        <v>133</v>
      </c>
      <c r="G53" s="8">
        <v>81</v>
      </c>
      <c r="H53" s="8">
        <v>98.11</v>
      </c>
      <c r="I53" s="21" t="s">
        <v>40</v>
      </c>
      <c r="J53" s="8">
        <v>84</v>
      </c>
      <c r="K53" s="8">
        <v>96</v>
      </c>
      <c r="L53" s="14">
        <f t="shared" si="18"/>
        <v>1638.22</v>
      </c>
      <c r="M53" s="14">
        <f t="shared" si="2"/>
        <v>20.5</v>
      </c>
      <c r="N53" s="14">
        <f t="shared" si="20"/>
        <v>79.9131707317073</v>
      </c>
      <c r="O53" s="15"/>
      <c r="P53" s="21" t="s">
        <v>131</v>
      </c>
      <c r="Q53" s="22" t="s">
        <v>132</v>
      </c>
      <c r="R53" s="8">
        <v>66</v>
      </c>
      <c r="S53" s="8">
        <v>22</v>
      </c>
      <c r="T53" s="8">
        <v>78</v>
      </c>
      <c r="U53" s="8">
        <v>82</v>
      </c>
      <c r="V53" s="8">
        <v>90</v>
      </c>
      <c r="W53" s="8">
        <v>91</v>
      </c>
      <c r="X53" s="8">
        <v>85</v>
      </c>
      <c r="Y53" s="8">
        <v>88</v>
      </c>
      <c r="Z53" s="8">
        <v>80</v>
      </c>
      <c r="AA53" s="18">
        <f t="shared" si="24"/>
        <v>1859</v>
      </c>
      <c r="AB53" s="18">
        <f t="shared" si="25"/>
        <v>26.5</v>
      </c>
      <c r="AC53" s="14">
        <f t="shared" si="5"/>
        <v>70.1509433962264</v>
      </c>
      <c r="AD53" s="14">
        <f t="shared" si="6"/>
        <v>3497.22</v>
      </c>
      <c r="AE53" s="14">
        <f t="shared" si="7"/>
        <v>47</v>
      </c>
      <c r="AF53" s="17">
        <f t="shared" si="8"/>
        <v>74.4089361702128</v>
      </c>
    </row>
    <row r="54" spans="1:32">
      <c r="A54" s="9">
        <v>51</v>
      </c>
      <c r="B54" s="21" t="s">
        <v>134</v>
      </c>
      <c r="C54" s="21" t="s">
        <v>135</v>
      </c>
      <c r="D54" s="8">
        <v>84</v>
      </c>
      <c r="E54" s="8">
        <v>70</v>
      </c>
      <c r="F54" s="8">
        <v>75</v>
      </c>
      <c r="G54" s="8">
        <v>82</v>
      </c>
      <c r="H54" s="8">
        <v>97.62</v>
      </c>
      <c r="I54" s="21" t="s">
        <v>40</v>
      </c>
      <c r="J54" s="8">
        <v>82</v>
      </c>
      <c r="K54" s="8">
        <v>78</v>
      </c>
      <c r="L54" s="14">
        <f t="shared" si="18"/>
        <v>1651.24</v>
      </c>
      <c r="M54" s="14">
        <f t="shared" si="2"/>
        <v>20.5</v>
      </c>
      <c r="N54" s="14">
        <f t="shared" si="20"/>
        <v>80.5482926829268</v>
      </c>
      <c r="O54" s="15"/>
      <c r="P54" s="21" t="s">
        <v>134</v>
      </c>
      <c r="Q54" s="22" t="s">
        <v>135</v>
      </c>
      <c r="R54" s="8">
        <v>80</v>
      </c>
      <c r="S54" s="8">
        <v>53</v>
      </c>
      <c r="T54" s="8">
        <v>65</v>
      </c>
      <c r="U54" s="8">
        <v>70</v>
      </c>
      <c r="V54" s="8">
        <v>78</v>
      </c>
      <c r="W54" s="8">
        <v>70</v>
      </c>
      <c r="X54" s="8">
        <v>72</v>
      </c>
      <c r="Y54" s="8">
        <v>65</v>
      </c>
      <c r="Z54" s="8">
        <v>79</v>
      </c>
      <c r="AA54" s="18">
        <f t="shared" si="24"/>
        <v>1812.5</v>
      </c>
      <c r="AB54" s="18">
        <f t="shared" si="25"/>
        <v>26.5</v>
      </c>
      <c r="AC54" s="14">
        <f t="shared" si="5"/>
        <v>68.3962264150943</v>
      </c>
      <c r="AD54" s="14">
        <f t="shared" si="6"/>
        <v>3463.74</v>
      </c>
      <c r="AE54" s="14">
        <f t="shared" si="7"/>
        <v>47</v>
      </c>
      <c r="AF54" s="17">
        <f t="shared" si="8"/>
        <v>73.6965957446808</v>
      </c>
    </row>
    <row r="55" spans="1:32">
      <c r="A55" s="9">
        <v>52</v>
      </c>
      <c r="B55" s="21" t="s">
        <v>136</v>
      </c>
      <c r="C55" s="21" t="s">
        <v>137</v>
      </c>
      <c r="D55" s="8">
        <v>81</v>
      </c>
      <c r="E55" s="8">
        <v>61</v>
      </c>
      <c r="F55" s="8">
        <v>62</v>
      </c>
      <c r="G55" s="8">
        <v>64</v>
      </c>
      <c r="H55" s="8">
        <v>93.38</v>
      </c>
      <c r="I55" s="21" t="s">
        <v>40</v>
      </c>
      <c r="J55" s="8">
        <v>88</v>
      </c>
      <c r="K55" s="8">
        <v>90</v>
      </c>
      <c r="L55" s="14">
        <f t="shared" si="18"/>
        <v>1594.76</v>
      </c>
      <c r="M55" s="14">
        <f t="shared" si="2"/>
        <v>20.5</v>
      </c>
      <c r="N55" s="14">
        <f t="shared" si="20"/>
        <v>77.7931707317073</v>
      </c>
      <c r="O55" s="15"/>
      <c r="P55" s="21" t="s">
        <v>136</v>
      </c>
      <c r="Q55" s="22" t="s">
        <v>137</v>
      </c>
      <c r="R55" s="8">
        <v>78</v>
      </c>
      <c r="S55" s="8">
        <v>51</v>
      </c>
      <c r="T55" s="8">
        <v>65</v>
      </c>
      <c r="U55" s="8">
        <v>76</v>
      </c>
      <c r="V55" s="21" t="s">
        <v>35</v>
      </c>
      <c r="W55" s="8">
        <v>62</v>
      </c>
      <c r="X55" s="8">
        <v>72</v>
      </c>
      <c r="Y55" s="8">
        <v>84</v>
      </c>
      <c r="Z55" s="8">
        <v>83</v>
      </c>
      <c r="AA55" s="18">
        <f t="shared" ref="AA55:AA59" si="26">R55*4+S55*5+T55*2+U55*4+W55*3+X55*2+Y55*3.5+Z55*2</f>
        <v>1791</v>
      </c>
      <c r="AB55" s="18">
        <f t="shared" ref="AB55:AB59" si="27">4+5+2+4+3+2+3.5+2</f>
        <v>25.5</v>
      </c>
      <c r="AC55" s="14">
        <f t="shared" si="5"/>
        <v>70.2352941176471</v>
      </c>
      <c r="AD55" s="14">
        <f t="shared" si="6"/>
        <v>3385.76</v>
      </c>
      <c r="AE55" s="14">
        <f t="shared" si="7"/>
        <v>46</v>
      </c>
      <c r="AF55" s="17">
        <f t="shared" si="8"/>
        <v>73.6034782608696</v>
      </c>
    </row>
    <row r="56" spans="1:32">
      <c r="A56" s="9">
        <v>53</v>
      </c>
      <c r="B56" s="21" t="s">
        <v>138</v>
      </c>
      <c r="C56" s="22" t="s">
        <v>139</v>
      </c>
      <c r="D56" s="8">
        <v>80</v>
      </c>
      <c r="E56" s="21" t="s">
        <v>96</v>
      </c>
      <c r="F56" s="8">
        <v>75</v>
      </c>
      <c r="G56" s="8">
        <v>80</v>
      </c>
      <c r="H56" s="8">
        <v>98.54</v>
      </c>
      <c r="I56" s="21" t="s">
        <v>34</v>
      </c>
      <c r="J56" s="8">
        <v>87</v>
      </c>
      <c r="K56" s="8">
        <v>80</v>
      </c>
      <c r="L56" s="14">
        <f t="shared" si="18"/>
        <v>1632.08</v>
      </c>
      <c r="M56" s="14">
        <f t="shared" si="2"/>
        <v>20.5</v>
      </c>
      <c r="N56" s="14">
        <f t="shared" si="20"/>
        <v>79.6136585365854</v>
      </c>
      <c r="O56" s="15"/>
      <c r="P56" s="21" t="s">
        <v>138</v>
      </c>
      <c r="Q56" s="22" t="s">
        <v>139</v>
      </c>
      <c r="R56" s="8">
        <v>61</v>
      </c>
      <c r="S56" s="8">
        <v>47</v>
      </c>
      <c r="T56" s="8">
        <v>77</v>
      </c>
      <c r="U56" s="8">
        <v>77</v>
      </c>
      <c r="V56" s="8">
        <v>87</v>
      </c>
      <c r="W56" s="8">
        <v>74</v>
      </c>
      <c r="X56" s="8">
        <v>71</v>
      </c>
      <c r="Y56" s="8">
        <v>76</v>
      </c>
      <c r="Z56" s="8">
        <v>84</v>
      </c>
      <c r="AA56" s="18">
        <f t="shared" ref="AA56:AA64" si="28">R56*4+S56*5+T56*2+U56*4+V56*1+W56*3+X56*2+Y56*3.5+Z56*2</f>
        <v>1826</v>
      </c>
      <c r="AB56" s="18">
        <f t="shared" ref="AB56:AB64" si="29">4+5+2+4+1+3+2+3.5+2</f>
        <v>26.5</v>
      </c>
      <c r="AC56" s="14">
        <f t="shared" si="5"/>
        <v>68.9056603773585</v>
      </c>
      <c r="AD56" s="14">
        <f t="shared" si="6"/>
        <v>3458.08</v>
      </c>
      <c r="AE56" s="14">
        <f t="shared" si="7"/>
        <v>47</v>
      </c>
      <c r="AF56" s="17">
        <f t="shared" si="8"/>
        <v>73.576170212766</v>
      </c>
    </row>
    <row r="57" spans="1:32">
      <c r="A57" s="9">
        <v>54</v>
      </c>
      <c r="B57" s="21" t="s">
        <v>140</v>
      </c>
      <c r="C57" s="21" t="s">
        <v>141</v>
      </c>
      <c r="D57" s="8">
        <v>82</v>
      </c>
      <c r="E57" s="8">
        <v>70</v>
      </c>
      <c r="F57" s="8">
        <v>72</v>
      </c>
      <c r="G57" s="8">
        <v>64</v>
      </c>
      <c r="H57" s="8">
        <v>97.82</v>
      </c>
      <c r="I57" s="21" t="s">
        <v>40</v>
      </c>
      <c r="J57" s="8">
        <v>97</v>
      </c>
      <c r="K57" s="8">
        <v>83</v>
      </c>
      <c r="L57" s="14">
        <f t="shared" si="18"/>
        <v>1665.14</v>
      </c>
      <c r="M57" s="14">
        <f t="shared" si="2"/>
        <v>20.5</v>
      </c>
      <c r="N57" s="14">
        <f t="shared" si="20"/>
        <v>81.2263414634146</v>
      </c>
      <c r="O57" s="15"/>
      <c r="P57" s="21" t="s">
        <v>140</v>
      </c>
      <c r="Q57" s="22" t="s">
        <v>141</v>
      </c>
      <c r="R57" s="8">
        <v>76</v>
      </c>
      <c r="S57" s="8">
        <v>22</v>
      </c>
      <c r="T57" s="8">
        <v>81</v>
      </c>
      <c r="U57" s="8">
        <v>79</v>
      </c>
      <c r="V57" s="21" t="s">
        <v>35</v>
      </c>
      <c r="W57" s="8">
        <v>72</v>
      </c>
      <c r="X57" s="8">
        <v>70</v>
      </c>
      <c r="Y57" s="8">
        <v>88</v>
      </c>
      <c r="Z57" s="8">
        <v>79</v>
      </c>
      <c r="AA57" s="18">
        <f t="shared" si="26"/>
        <v>1714</v>
      </c>
      <c r="AB57" s="18">
        <f t="shared" si="27"/>
        <v>25.5</v>
      </c>
      <c r="AC57" s="14">
        <f t="shared" si="5"/>
        <v>67.2156862745098</v>
      </c>
      <c r="AD57" s="14">
        <f t="shared" si="6"/>
        <v>3379.14</v>
      </c>
      <c r="AE57" s="14">
        <f t="shared" si="7"/>
        <v>46</v>
      </c>
      <c r="AF57" s="17">
        <f t="shared" si="8"/>
        <v>73.4595652173913</v>
      </c>
    </row>
    <row r="58" spans="1:32">
      <c r="A58" s="9">
        <v>55</v>
      </c>
      <c r="B58" s="21" t="s">
        <v>142</v>
      </c>
      <c r="C58" s="22" t="s">
        <v>143</v>
      </c>
      <c r="D58" s="8">
        <v>70</v>
      </c>
      <c r="E58" s="8">
        <v>69</v>
      </c>
      <c r="F58" s="21" t="s">
        <v>144</v>
      </c>
      <c r="G58" s="8">
        <v>65</v>
      </c>
      <c r="H58" s="8">
        <v>93.82</v>
      </c>
      <c r="I58" s="21" t="s">
        <v>40</v>
      </c>
      <c r="J58" s="8">
        <v>77</v>
      </c>
      <c r="K58" s="8">
        <v>83</v>
      </c>
      <c r="L58" s="14">
        <f t="shared" si="18"/>
        <v>1491.14</v>
      </c>
      <c r="M58" s="14">
        <f t="shared" si="2"/>
        <v>20.5</v>
      </c>
      <c r="N58" s="14">
        <f t="shared" si="20"/>
        <v>72.7385365853658</v>
      </c>
      <c r="O58" s="15"/>
      <c r="P58" s="21" t="s">
        <v>142</v>
      </c>
      <c r="Q58" s="22" t="s">
        <v>143</v>
      </c>
      <c r="R58" s="8">
        <v>79</v>
      </c>
      <c r="S58" s="8">
        <v>87</v>
      </c>
      <c r="T58" s="8">
        <v>81</v>
      </c>
      <c r="U58" s="8">
        <v>71</v>
      </c>
      <c r="V58" s="21" t="s">
        <v>145</v>
      </c>
      <c r="W58" s="8">
        <v>60</v>
      </c>
      <c r="X58" s="8">
        <v>64</v>
      </c>
      <c r="Y58" s="8">
        <v>85</v>
      </c>
      <c r="Z58" s="8">
        <v>76</v>
      </c>
      <c r="AA58" s="18">
        <f t="shared" si="28"/>
        <v>1954.5</v>
      </c>
      <c r="AB58" s="18">
        <f t="shared" si="29"/>
        <v>26.5</v>
      </c>
      <c r="AC58" s="14">
        <f t="shared" si="5"/>
        <v>73.7547169811321</v>
      </c>
      <c r="AD58" s="14">
        <f t="shared" si="6"/>
        <v>3445.64</v>
      </c>
      <c r="AE58" s="14">
        <f t="shared" si="7"/>
        <v>47</v>
      </c>
      <c r="AF58" s="17">
        <f t="shared" si="8"/>
        <v>73.3114893617021</v>
      </c>
    </row>
    <row r="59" spans="1:32">
      <c r="A59" s="9">
        <v>56</v>
      </c>
      <c r="B59" s="21" t="s">
        <v>146</v>
      </c>
      <c r="C59" s="22" t="s">
        <v>147</v>
      </c>
      <c r="D59" s="8">
        <v>82</v>
      </c>
      <c r="E59" s="8">
        <v>86</v>
      </c>
      <c r="F59" s="21" t="s">
        <v>130</v>
      </c>
      <c r="G59" s="21" t="s">
        <v>96</v>
      </c>
      <c r="H59" s="8">
        <v>96.66</v>
      </c>
      <c r="I59" s="21" t="s">
        <v>79</v>
      </c>
      <c r="J59" s="8">
        <v>86</v>
      </c>
      <c r="K59" s="8">
        <v>68</v>
      </c>
      <c r="L59" s="14">
        <f t="shared" si="18"/>
        <v>1514.32</v>
      </c>
      <c r="M59" s="14">
        <f t="shared" si="2"/>
        <v>20.5</v>
      </c>
      <c r="N59" s="14">
        <f t="shared" si="20"/>
        <v>73.8692682926829</v>
      </c>
      <c r="O59" s="15"/>
      <c r="P59" s="21" t="s">
        <v>146</v>
      </c>
      <c r="Q59" s="22" t="s">
        <v>147</v>
      </c>
      <c r="R59" s="8">
        <v>73</v>
      </c>
      <c r="S59" s="8">
        <v>68</v>
      </c>
      <c r="T59" s="8">
        <v>80</v>
      </c>
      <c r="U59" s="8">
        <v>79</v>
      </c>
      <c r="V59" s="21" t="s">
        <v>35</v>
      </c>
      <c r="W59" s="8">
        <v>54</v>
      </c>
      <c r="X59" s="8">
        <v>72</v>
      </c>
      <c r="Y59" s="8">
        <v>80</v>
      </c>
      <c r="Z59" s="8">
        <v>81</v>
      </c>
      <c r="AA59" s="18">
        <f t="shared" si="26"/>
        <v>1856</v>
      </c>
      <c r="AB59" s="18">
        <f t="shared" si="27"/>
        <v>25.5</v>
      </c>
      <c r="AC59" s="14">
        <f t="shared" si="5"/>
        <v>72.7843137254902</v>
      </c>
      <c r="AD59" s="14">
        <f t="shared" si="6"/>
        <v>3370.32</v>
      </c>
      <c r="AE59" s="14">
        <f t="shared" si="7"/>
        <v>46</v>
      </c>
      <c r="AF59" s="17">
        <f t="shared" si="8"/>
        <v>73.2678260869565</v>
      </c>
    </row>
    <row r="60" spans="1:32">
      <c r="A60" s="9">
        <v>57</v>
      </c>
      <c r="B60" s="11">
        <v>150910122</v>
      </c>
      <c r="C60" s="11" t="s">
        <v>148</v>
      </c>
      <c r="D60" s="7">
        <v>84</v>
      </c>
      <c r="E60" s="7">
        <v>62</v>
      </c>
      <c r="F60" s="7">
        <v>76</v>
      </c>
      <c r="G60" s="7">
        <v>61</v>
      </c>
      <c r="H60" s="7">
        <v>96.48</v>
      </c>
      <c r="I60" s="7">
        <v>75</v>
      </c>
      <c r="J60" s="7">
        <v>93</v>
      </c>
      <c r="K60" s="7">
        <v>82</v>
      </c>
      <c r="L60" s="14">
        <f t="shared" si="18"/>
        <v>1612.96</v>
      </c>
      <c r="M60" s="14">
        <f t="shared" si="2"/>
        <v>20.5</v>
      </c>
      <c r="N60" s="14">
        <f t="shared" si="20"/>
        <v>78.6809756097561</v>
      </c>
      <c r="O60" s="15"/>
      <c r="P60" s="7">
        <v>150910122</v>
      </c>
      <c r="Q60" s="12" t="s">
        <v>148</v>
      </c>
      <c r="R60" s="7">
        <v>71</v>
      </c>
      <c r="S60" s="7">
        <v>36</v>
      </c>
      <c r="T60" s="7">
        <v>80</v>
      </c>
      <c r="U60" s="7">
        <v>76</v>
      </c>
      <c r="V60" s="7"/>
      <c r="W60" s="7">
        <v>81</v>
      </c>
      <c r="X60" s="7"/>
      <c r="Y60" s="7">
        <v>82</v>
      </c>
      <c r="Z60" s="7">
        <v>76</v>
      </c>
      <c r="AA60" s="14">
        <f>R60*4+S60*5+T60*2+U60*4+W60*3+Y60*3.5+Z60*2</f>
        <v>1610</v>
      </c>
      <c r="AB60" s="14">
        <f>4+5+2+4+3+3.5+2</f>
        <v>23.5</v>
      </c>
      <c r="AC60" s="14">
        <f t="shared" si="5"/>
        <v>68.5106382978723</v>
      </c>
      <c r="AD60" s="14">
        <f t="shared" si="6"/>
        <v>3222.96</v>
      </c>
      <c r="AE60" s="14">
        <f t="shared" si="7"/>
        <v>44</v>
      </c>
      <c r="AF60" s="17">
        <f t="shared" si="8"/>
        <v>73.2490909090909</v>
      </c>
    </row>
    <row r="61" spans="1:32">
      <c r="A61" s="9">
        <v>58</v>
      </c>
      <c r="B61" s="21" t="s">
        <v>149</v>
      </c>
      <c r="C61" s="21" t="s">
        <v>150</v>
      </c>
      <c r="D61" s="8">
        <v>82</v>
      </c>
      <c r="E61" s="8">
        <v>61</v>
      </c>
      <c r="F61" s="8">
        <v>79</v>
      </c>
      <c r="G61" s="8">
        <v>70</v>
      </c>
      <c r="H61" s="8">
        <v>96.65</v>
      </c>
      <c r="I61" s="21" t="s">
        <v>40</v>
      </c>
      <c r="J61" s="8">
        <v>92</v>
      </c>
      <c r="K61" s="8">
        <v>88</v>
      </c>
      <c r="L61" s="14">
        <f t="shared" si="18"/>
        <v>1671.3</v>
      </c>
      <c r="M61" s="14">
        <f t="shared" si="2"/>
        <v>20.5</v>
      </c>
      <c r="N61" s="14">
        <f t="shared" si="20"/>
        <v>81.5268292682927</v>
      </c>
      <c r="O61" s="15"/>
      <c r="P61" s="21" t="s">
        <v>149</v>
      </c>
      <c r="Q61" s="22" t="s">
        <v>150</v>
      </c>
      <c r="R61" s="8">
        <v>52</v>
      </c>
      <c r="S61" s="8">
        <v>36</v>
      </c>
      <c r="T61" s="8">
        <v>73</v>
      </c>
      <c r="U61" s="8">
        <v>80</v>
      </c>
      <c r="V61" s="8">
        <v>82</v>
      </c>
      <c r="W61" s="8">
        <v>69</v>
      </c>
      <c r="X61" s="8">
        <v>79</v>
      </c>
      <c r="Y61" s="8">
        <v>94</v>
      </c>
      <c r="Z61" s="8">
        <v>70</v>
      </c>
      <c r="AA61" s="18">
        <f t="shared" si="28"/>
        <v>1770</v>
      </c>
      <c r="AB61" s="18">
        <f t="shared" si="29"/>
        <v>26.5</v>
      </c>
      <c r="AC61" s="14">
        <f t="shared" si="5"/>
        <v>66.7924528301887</v>
      </c>
      <c r="AD61" s="14">
        <f t="shared" si="6"/>
        <v>3441.3</v>
      </c>
      <c r="AE61" s="14">
        <f t="shared" si="7"/>
        <v>47</v>
      </c>
      <c r="AF61" s="17">
        <f t="shared" si="8"/>
        <v>73.2191489361702</v>
      </c>
    </row>
    <row r="62" spans="1:32">
      <c r="A62" s="9">
        <v>59</v>
      </c>
      <c r="B62" s="21" t="s">
        <v>151</v>
      </c>
      <c r="C62" s="22" t="s">
        <v>152</v>
      </c>
      <c r="D62" s="8">
        <v>78</v>
      </c>
      <c r="E62" s="8">
        <v>74</v>
      </c>
      <c r="F62" s="21" t="s">
        <v>153</v>
      </c>
      <c r="G62" s="8">
        <v>72</v>
      </c>
      <c r="H62" s="8">
        <v>95.43</v>
      </c>
      <c r="I62" s="21" t="s">
        <v>40</v>
      </c>
      <c r="J62" s="8">
        <v>87</v>
      </c>
      <c r="K62" s="8">
        <v>80</v>
      </c>
      <c r="L62" s="14">
        <f t="shared" si="18"/>
        <v>1585.86</v>
      </c>
      <c r="M62" s="14">
        <f t="shared" si="2"/>
        <v>20.5</v>
      </c>
      <c r="N62" s="14">
        <f t="shared" si="20"/>
        <v>77.3590243902439</v>
      </c>
      <c r="O62" s="15"/>
      <c r="P62" s="21" t="s">
        <v>151</v>
      </c>
      <c r="Q62" s="22" t="s">
        <v>152</v>
      </c>
      <c r="R62" s="8">
        <v>77</v>
      </c>
      <c r="S62" s="8">
        <v>36</v>
      </c>
      <c r="T62" s="8">
        <v>80</v>
      </c>
      <c r="U62" s="8">
        <v>78</v>
      </c>
      <c r="V62" s="8">
        <v>73</v>
      </c>
      <c r="W62" s="8">
        <v>67</v>
      </c>
      <c r="X62" s="8">
        <v>80</v>
      </c>
      <c r="Y62" s="8">
        <v>83</v>
      </c>
      <c r="Z62" s="8">
        <v>76</v>
      </c>
      <c r="AA62" s="18">
        <f t="shared" si="28"/>
        <v>1836.5</v>
      </c>
      <c r="AB62" s="18">
        <f t="shared" si="29"/>
        <v>26.5</v>
      </c>
      <c r="AC62" s="14">
        <f t="shared" si="5"/>
        <v>69.3018867924528</v>
      </c>
      <c r="AD62" s="14">
        <f t="shared" si="6"/>
        <v>3422.36</v>
      </c>
      <c r="AE62" s="14">
        <f t="shared" si="7"/>
        <v>47</v>
      </c>
      <c r="AF62" s="17">
        <f t="shared" si="8"/>
        <v>72.816170212766</v>
      </c>
    </row>
    <row r="63" spans="1:32">
      <c r="A63" s="9">
        <v>60</v>
      </c>
      <c r="B63" s="21" t="s">
        <v>154</v>
      </c>
      <c r="C63" s="22" t="s">
        <v>155</v>
      </c>
      <c r="D63" s="8">
        <v>78</v>
      </c>
      <c r="E63" s="8">
        <v>73</v>
      </c>
      <c r="F63" s="21" t="s">
        <v>105</v>
      </c>
      <c r="G63" s="8">
        <v>71</v>
      </c>
      <c r="H63" s="8">
        <v>89.63</v>
      </c>
      <c r="I63" s="21" t="s">
        <v>79</v>
      </c>
      <c r="J63" s="8">
        <v>90</v>
      </c>
      <c r="K63" s="8">
        <v>81</v>
      </c>
      <c r="L63" s="14">
        <f t="shared" si="18"/>
        <v>1567.76</v>
      </c>
      <c r="M63" s="14">
        <f t="shared" si="2"/>
        <v>20.5</v>
      </c>
      <c r="N63" s="14">
        <f t="shared" si="20"/>
        <v>76.4760975609756</v>
      </c>
      <c r="O63" s="15"/>
      <c r="P63" s="21" t="s">
        <v>154</v>
      </c>
      <c r="Q63" s="22" t="s">
        <v>155</v>
      </c>
      <c r="R63" s="8">
        <v>75</v>
      </c>
      <c r="S63" s="8">
        <v>36</v>
      </c>
      <c r="T63" s="8">
        <v>81</v>
      </c>
      <c r="U63" s="8">
        <v>74</v>
      </c>
      <c r="V63" s="8">
        <v>67</v>
      </c>
      <c r="W63" s="8">
        <v>67</v>
      </c>
      <c r="X63" s="8">
        <v>78</v>
      </c>
      <c r="Y63" s="8">
        <v>92</v>
      </c>
      <c r="Z63" s="8">
        <v>83</v>
      </c>
      <c r="AA63" s="18">
        <f t="shared" si="28"/>
        <v>1850</v>
      </c>
      <c r="AB63" s="18">
        <f t="shared" si="29"/>
        <v>26.5</v>
      </c>
      <c r="AC63" s="14">
        <f t="shared" si="5"/>
        <v>69.811320754717</v>
      </c>
      <c r="AD63" s="14">
        <f t="shared" si="6"/>
        <v>3417.76</v>
      </c>
      <c r="AE63" s="14">
        <f t="shared" si="7"/>
        <v>47</v>
      </c>
      <c r="AF63" s="17">
        <f t="shared" si="8"/>
        <v>72.7182978723404</v>
      </c>
    </row>
    <row r="64" spans="1:32">
      <c r="A64" s="9">
        <v>61</v>
      </c>
      <c r="B64" s="21" t="s">
        <v>156</v>
      </c>
      <c r="C64" s="22" t="s">
        <v>157</v>
      </c>
      <c r="D64" s="8">
        <v>73</v>
      </c>
      <c r="E64" s="21" t="s">
        <v>158</v>
      </c>
      <c r="F64" s="8">
        <v>76</v>
      </c>
      <c r="G64" s="8">
        <v>64</v>
      </c>
      <c r="H64" s="8">
        <v>97.91</v>
      </c>
      <c r="I64" s="21" t="s">
        <v>34</v>
      </c>
      <c r="J64" s="8">
        <v>90</v>
      </c>
      <c r="K64" s="8">
        <v>79</v>
      </c>
      <c r="L64" s="14">
        <f t="shared" si="18"/>
        <v>1587.32</v>
      </c>
      <c r="M64" s="14">
        <f t="shared" si="2"/>
        <v>20.5</v>
      </c>
      <c r="N64" s="14">
        <f t="shared" si="20"/>
        <v>77.430243902439</v>
      </c>
      <c r="O64" s="15"/>
      <c r="P64" s="21" t="s">
        <v>156</v>
      </c>
      <c r="Q64" s="22" t="s">
        <v>157</v>
      </c>
      <c r="R64" s="8">
        <v>60</v>
      </c>
      <c r="S64" s="8">
        <v>39</v>
      </c>
      <c r="T64" s="8">
        <v>78</v>
      </c>
      <c r="U64" s="8">
        <v>83</v>
      </c>
      <c r="V64" s="8">
        <v>85</v>
      </c>
      <c r="W64" s="8">
        <v>74</v>
      </c>
      <c r="X64" s="8">
        <v>71</v>
      </c>
      <c r="Y64" s="8">
        <v>81</v>
      </c>
      <c r="Z64" s="8">
        <v>83</v>
      </c>
      <c r="AA64" s="18">
        <f t="shared" si="28"/>
        <v>1821.5</v>
      </c>
      <c r="AB64" s="18">
        <f t="shared" si="29"/>
        <v>26.5</v>
      </c>
      <c r="AC64" s="14">
        <f t="shared" si="5"/>
        <v>68.7358490566038</v>
      </c>
      <c r="AD64" s="14">
        <f t="shared" si="6"/>
        <v>3408.82</v>
      </c>
      <c r="AE64" s="14">
        <f t="shared" si="7"/>
        <v>47</v>
      </c>
      <c r="AF64" s="17">
        <f t="shared" si="8"/>
        <v>72.528085106383</v>
      </c>
    </row>
    <row r="65" spans="1:32">
      <c r="A65" s="9">
        <v>62</v>
      </c>
      <c r="B65" s="21" t="s">
        <v>159</v>
      </c>
      <c r="C65" s="21" t="s">
        <v>160</v>
      </c>
      <c r="D65" s="8">
        <v>82</v>
      </c>
      <c r="E65" s="8">
        <v>73</v>
      </c>
      <c r="F65" s="8">
        <v>72</v>
      </c>
      <c r="G65" s="8">
        <v>71</v>
      </c>
      <c r="H65" s="8">
        <v>97.17</v>
      </c>
      <c r="I65" s="21" t="s">
        <v>40</v>
      </c>
      <c r="J65" s="8">
        <v>97</v>
      </c>
      <c r="K65" s="8">
        <v>79</v>
      </c>
      <c r="L65" s="14">
        <f t="shared" si="18"/>
        <v>1672.84</v>
      </c>
      <c r="M65" s="14">
        <f t="shared" si="2"/>
        <v>20.5</v>
      </c>
      <c r="N65" s="14">
        <f t="shared" si="20"/>
        <v>81.6019512195122</v>
      </c>
      <c r="O65" s="15"/>
      <c r="P65" s="21" t="s">
        <v>159</v>
      </c>
      <c r="Q65" s="22" t="s">
        <v>160</v>
      </c>
      <c r="R65" s="8">
        <v>73</v>
      </c>
      <c r="S65" s="8">
        <v>33</v>
      </c>
      <c r="T65" s="8">
        <v>72</v>
      </c>
      <c r="U65" s="8">
        <v>71</v>
      </c>
      <c r="V65" s="21" t="s">
        <v>35</v>
      </c>
      <c r="W65" s="8">
        <v>70</v>
      </c>
      <c r="X65" s="8">
        <v>68</v>
      </c>
      <c r="Y65" s="8">
        <v>68</v>
      </c>
      <c r="Z65" s="8">
        <v>80</v>
      </c>
      <c r="AA65" s="18">
        <f t="shared" ref="AA65:AA71" si="30">R65*4+S65*5+T65*2+U65*4+W65*3+X65*2+Y65*3.5+Z65*2</f>
        <v>1629</v>
      </c>
      <c r="AB65" s="18">
        <f t="shared" ref="AB65:AB71" si="31">4+5+2+4+3+2+3.5+2</f>
        <v>25.5</v>
      </c>
      <c r="AC65" s="14">
        <f t="shared" si="5"/>
        <v>63.8823529411765</v>
      </c>
      <c r="AD65" s="14">
        <f t="shared" si="6"/>
        <v>3301.84</v>
      </c>
      <c r="AE65" s="14">
        <f t="shared" si="7"/>
        <v>46</v>
      </c>
      <c r="AF65" s="17">
        <f t="shared" si="8"/>
        <v>71.7791304347826</v>
      </c>
    </row>
    <row r="66" spans="1:32">
      <c r="A66" s="9">
        <v>63</v>
      </c>
      <c r="B66" s="21" t="s">
        <v>161</v>
      </c>
      <c r="C66" s="22" t="s">
        <v>162</v>
      </c>
      <c r="D66" s="8">
        <v>75</v>
      </c>
      <c r="E66" s="21" t="s">
        <v>133</v>
      </c>
      <c r="F66" s="21" t="s">
        <v>130</v>
      </c>
      <c r="G66" s="8">
        <v>79</v>
      </c>
      <c r="H66" s="8">
        <v>98.41</v>
      </c>
      <c r="I66" s="21" t="s">
        <v>40</v>
      </c>
      <c r="J66" s="8">
        <v>85</v>
      </c>
      <c r="K66" s="8">
        <v>78</v>
      </c>
      <c r="L66" s="14">
        <f t="shared" si="18"/>
        <v>1493.82</v>
      </c>
      <c r="M66" s="14">
        <f t="shared" si="2"/>
        <v>20.5</v>
      </c>
      <c r="N66" s="14">
        <f t="shared" si="20"/>
        <v>72.8692682926829</v>
      </c>
      <c r="O66" s="15"/>
      <c r="P66" s="21" t="s">
        <v>161</v>
      </c>
      <c r="Q66" s="22" t="s">
        <v>162</v>
      </c>
      <c r="R66" s="8">
        <v>70</v>
      </c>
      <c r="S66" s="8">
        <v>36</v>
      </c>
      <c r="T66" s="8">
        <v>91</v>
      </c>
      <c r="U66" s="8">
        <v>77</v>
      </c>
      <c r="V66" s="8">
        <v>82</v>
      </c>
      <c r="W66" s="8">
        <v>78</v>
      </c>
      <c r="X66" s="8">
        <v>77</v>
      </c>
      <c r="Y66" s="8">
        <v>78</v>
      </c>
      <c r="Z66" s="8">
        <v>69</v>
      </c>
      <c r="AA66" s="18">
        <f>R66*4+S66*5+T66*2+U66*4+V66*1+W66*3+X66*2+Y66*3.5+Z66*2</f>
        <v>1831</v>
      </c>
      <c r="AB66" s="18">
        <f>4+5+2+4+1+3+2+3.5+2</f>
        <v>26.5</v>
      </c>
      <c r="AC66" s="14">
        <f t="shared" si="5"/>
        <v>69.0943396226415</v>
      </c>
      <c r="AD66" s="14">
        <f t="shared" si="6"/>
        <v>3324.82</v>
      </c>
      <c r="AE66" s="14">
        <f t="shared" si="7"/>
        <v>47</v>
      </c>
      <c r="AF66" s="17">
        <f t="shared" si="8"/>
        <v>70.7408510638298</v>
      </c>
    </row>
    <row r="67" spans="1:32">
      <c r="A67" s="9">
        <v>64</v>
      </c>
      <c r="B67" s="21" t="s">
        <v>163</v>
      </c>
      <c r="C67" s="22" t="s">
        <v>164</v>
      </c>
      <c r="D67" s="8">
        <v>82</v>
      </c>
      <c r="E67" s="21" t="s">
        <v>158</v>
      </c>
      <c r="F67" s="8">
        <v>60</v>
      </c>
      <c r="G67" s="8">
        <v>70</v>
      </c>
      <c r="H67" s="8">
        <v>97.98</v>
      </c>
      <c r="I67" s="21" t="s">
        <v>79</v>
      </c>
      <c r="J67" s="8">
        <v>78</v>
      </c>
      <c r="K67" s="8">
        <v>80</v>
      </c>
      <c r="L67" s="14">
        <f t="shared" si="18"/>
        <v>1496.96</v>
      </c>
      <c r="M67" s="14">
        <f t="shared" si="2"/>
        <v>20.5</v>
      </c>
      <c r="N67" s="14">
        <f t="shared" si="20"/>
        <v>73.0224390243903</v>
      </c>
      <c r="O67" s="15"/>
      <c r="P67" s="21" t="s">
        <v>163</v>
      </c>
      <c r="Q67" s="22" t="s">
        <v>164</v>
      </c>
      <c r="R67" s="8">
        <v>72</v>
      </c>
      <c r="S67" s="8">
        <v>40</v>
      </c>
      <c r="T67" s="8">
        <v>77</v>
      </c>
      <c r="U67" s="8">
        <v>81</v>
      </c>
      <c r="V67" s="21" t="s">
        <v>35</v>
      </c>
      <c r="W67" s="8">
        <v>56</v>
      </c>
      <c r="X67" s="8">
        <v>75</v>
      </c>
      <c r="Y67" s="8">
        <v>88</v>
      </c>
      <c r="Z67" s="8">
        <v>78</v>
      </c>
      <c r="AA67" s="18">
        <f t="shared" si="30"/>
        <v>1748</v>
      </c>
      <c r="AB67" s="18">
        <f t="shared" si="31"/>
        <v>25.5</v>
      </c>
      <c r="AC67" s="14">
        <f t="shared" si="5"/>
        <v>68.5490196078431</v>
      </c>
      <c r="AD67" s="14">
        <f t="shared" si="6"/>
        <v>3244.96</v>
      </c>
      <c r="AE67" s="14">
        <f t="shared" si="7"/>
        <v>46</v>
      </c>
      <c r="AF67" s="17">
        <f t="shared" si="8"/>
        <v>70.5426086956522</v>
      </c>
    </row>
    <row r="68" spans="1:32">
      <c r="A68" s="9">
        <v>65</v>
      </c>
      <c r="B68" s="21" t="s">
        <v>165</v>
      </c>
      <c r="C68" s="22" t="s">
        <v>166</v>
      </c>
      <c r="D68" s="8">
        <v>85</v>
      </c>
      <c r="E68" s="8">
        <v>60</v>
      </c>
      <c r="F68" s="21" t="s">
        <v>153</v>
      </c>
      <c r="G68" s="8">
        <v>71</v>
      </c>
      <c r="H68" s="8">
        <v>92.97</v>
      </c>
      <c r="I68" s="21" t="s">
        <v>34</v>
      </c>
      <c r="J68" s="8">
        <v>94</v>
      </c>
      <c r="K68" s="8">
        <v>83</v>
      </c>
      <c r="L68" s="14">
        <f t="shared" si="18"/>
        <v>1602.44</v>
      </c>
      <c r="M68" s="14">
        <f t="shared" ref="M68:M83" si="32">2+3+3+2+2+2+3+3.5</f>
        <v>20.5</v>
      </c>
      <c r="N68" s="14">
        <f t="shared" si="20"/>
        <v>78.1678048780488</v>
      </c>
      <c r="O68" s="15"/>
      <c r="P68" s="21" t="s">
        <v>165</v>
      </c>
      <c r="Q68" s="22" t="s">
        <v>166</v>
      </c>
      <c r="R68" s="8">
        <v>60</v>
      </c>
      <c r="S68" s="8">
        <v>19</v>
      </c>
      <c r="T68" s="8">
        <v>73</v>
      </c>
      <c r="U68" s="8">
        <v>77</v>
      </c>
      <c r="V68" s="21" t="s">
        <v>35</v>
      </c>
      <c r="W68" s="8">
        <v>62</v>
      </c>
      <c r="X68" s="8">
        <v>75</v>
      </c>
      <c r="Y68" s="8">
        <v>85</v>
      </c>
      <c r="Z68" s="8">
        <v>81</v>
      </c>
      <c r="AA68" s="18">
        <f t="shared" si="30"/>
        <v>1584.5</v>
      </c>
      <c r="AB68" s="18">
        <f t="shared" si="31"/>
        <v>25.5</v>
      </c>
      <c r="AC68" s="14">
        <f t="shared" ref="AC68:AC83" si="33">AA68/AB68</f>
        <v>62.1372549019608</v>
      </c>
      <c r="AD68" s="14">
        <f t="shared" ref="AD68:AD83" si="34">L68+AA68</f>
        <v>3186.94</v>
      </c>
      <c r="AE68" s="14">
        <f t="shared" ref="AE68:AE83" si="35">M68+AB68</f>
        <v>46</v>
      </c>
      <c r="AF68" s="17">
        <f t="shared" ref="AF68:AF83" si="36">AD68/AE68</f>
        <v>69.2813043478261</v>
      </c>
    </row>
    <row r="69" spans="1:32">
      <c r="A69" s="9">
        <v>66</v>
      </c>
      <c r="B69" s="21" t="s">
        <v>167</v>
      </c>
      <c r="C69" s="22" t="s">
        <v>168</v>
      </c>
      <c r="D69" s="8">
        <v>76</v>
      </c>
      <c r="E69" s="21" t="s">
        <v>133</v>
      </c>
      <c r="F69" s="8">
        <v>64</v>
      </c>
      <c r="G69" s="8">
        <v>73</v>
      </c>
      <c r="H69" s="8">
        <v>94.39</v>
      </c>
      <c r="I69" s="21" t="s">
        <v>79</v>
      </c>
      <c r="J69" s="8">
        <v>80</v>
      </c>
      <c r="K69" s="8">
        <v>82</v>
      </c>
      <c r="L69" s="14">
        <f>D69*2+E69*3+F69*3+G69*2+H69*2+I69*2+J69*3+K69*3.5</f>
        <v>1499.78</v>
      </c>
      <c r="M69" s="14">
        <f t="shared" si="32"/>
        <v>20.5</v>
      </c>
      <c r="N69" s="14">
        <f t="shared" si="20"/>
        <v>73.16</v>
      </c>
      <c r="O69" s="15"/>
      <c r="P69" s="21" t="s">
        <v>167</v>
      </c>
      <c r="Q69" s="22" t="s">
        <v>168</v>
      </c>
      <c r="R69" s="8">
        <v>65</v>
      </c>
      <c r="S69" s="8">
        <v>39</v>
      </c>
      <c r="T69" s="8">
        <v>72</v>
      </c>
      <c r="U69" s="8">
        <v>74</v>
      </c>
      <c r="V69" s="21" t="s">
        <v>35</v>
      </c>
      <c r="W69" s="8">
        <v>82</v>
      </c>
      <c r="X69" s="8">
        <v>69</v>
      </c>
      <c r="Y69" s="8">
        <v>70</v>
      </c>
      <c r="Z69" s="8">
        <v>81</v>
      </c>
      <c r="AA69" s="18">
        <f t="shared" si="30"/>
        <v>1686</v>
      </c>
      <c r="AB69" s="18">
        <f t="shared" si="31"/>
        <v>25.5</v>
      </c>
      <c r="AC69" s="14">
        <f t="shared" si="33"/>
        <v>66.1176470588235</v>
      </c>
      <c r="AD69" s="14">
        <f t="shared" si="34"/>
        <v>3185.78</v>
      </c>
      <c r="AE69" s="14">
        <f t="shared" si="35"/>
        <v>46</v>
      </c>
      <c r="AF69" s="17">
        <f t="shared" si="36"/>
        <v>69.2560869565217</v>
      </c>
    </row>
    <row r="70" spans="1:32">
      <c r="A70" s="9">
        <v>67</v>
      </c>
      <c r="B70" s="21" t="s">
        <v>169</v>
      </c>
      <c r="C70" s="22" t="s">
        <v>170</v>
      </c>
      <c r="D70" s="8">
        <v>79</v>
      </c>
      <c r="E70" s="21" t="s">
        <v>171</v>
      </c>
      <c r="F70" s="21" t="s">
        <v>172</v>
      </c>
      <c r="G70" s="8">
        <v>74</v>
      </c>
      <c r="H70" s="8">
        <v>95.34</v>
      </c>
      <c r="I70" s="21" t="s">
        <v>34</v>
      </c>
      <c r="J70" s="8">
        <v>82</v>
      </c>
      <c r="K70" s="8">
        <v>83</v>
      </c>
      <c r="L70" s="14">
        <f>D70*2+E70*3+F70*3+G70*2+H70*2+I70*2+J70*3+K70*3.5</f>
        <v>1460.18</v>
      </c>
      <c r="M70" s="14">
        <f t="shared" si="32"/>
        <v>20.5</v>
      </c>
      <c r="N70" s="14">
        <f t="shared" si="20"/>
        <v>71.2282926829268</v>
      </c>
      <c r="O70" s="15"/>
      <c r="P70" s="21" t="s">
        <v>169</v>
      </c>
      <c r="Q70" s="22" t="s">
        <v>170</v>
      </c>
      <c r="R70" s="8">
        <v>79</v>
      </c>
      <c r="S70" s="8">
        <v>24</v>
      </c>
      <c r="T70" s="8">
        <v>56</v>
      </c>
      <c r="U70" s="8">
        <v>82</v>
      </c>
      <c r="V70" s="21" t="s">
        <v>35</v>
      </c>
      <c r="W70" s="8">
        <v>65</v>
      </c>
      <c r="X70" s="8">
        <v>80</v>
      </c>
      <c r="Y70" s="8">
        <v>92</v>
      </c>
      <c r="Z70" s="8">
        <v>76</v>
      </c>
      <c r="AA70" s="18">
        <f t="shared" si="30"/>
        <v>1705</v>
      </c>
      <c r="AB70" s="18">
        <f t="shared" si="31"/>
        <v>25.5</v>
      </c>
      <c r="AC70" s="14">
        <f t="shared" si="33"/>
        <v>66.8627450980392</v>
      </c>
      <c r="AD70" s="14">
        <f t="shared" si="34"/>
        <v>3165.18</v>
      </c>
      <c r="AE70" s="14">
        <f t="shared" si="35"/>
        <v>46</v>
      </c>
      <c r="AF70" s="17">
        <f t="shared" si="36"/>
        <v>68.8082608695652</v>
      </c>
    </row>
    <row r="71" spans="1:32">
      <c r="A71" s="9">
        <v>68</v>
      </c>
      <c r="B71" s="21" t="s">
        <v>173</v>
      </c>
      <c r="C71" s="22" t="s">
        <v>174</v>
      </c>
      <c r="D71" s="8">
        <v>83</v>
      </c>
      <c r="E71" s="21" t="s">
        <v>130</v>
      </c>
      <c r="F71" s="21" t="s">
        <v>96</v>
      </c>
      <c r="G71" s="8">
        <v>72</v>
      </c>
      <c r="H71" s="8">
        <v>96.43</v>
      </c>
      <c r="I71" s="21" t="s">
        <v>40</v>
      </c>
      <c r="J71" s="8">
        <v>79</v>
      </c>
      <c r="K71" s="8">
        <v>78</v>
      </c>
      <c r="L71" s="14">
        <f>D71*2+E71*3+F71*3+G71*2+H71*2+I71*2+J71*3+K71*3.5</f>
        <v>1488.86</v>
      </c>
      <c r="M71" s="14">
        <f t="shared" si="32"/>
        <v>20.5</v>
      </c>
      <c r="N71" s="14">
        <f t="shared" si="20"/>
        <v>72.6273170731707</v>
      </c>
      <c r="O71" s="15"/>
      <c r="P71" s="21" t="s">
        <v>173</v>
      </c>
      <c r="Q71" s="22" t="s">
        <v>174</v>
      </c>
      <c r="R71" s="8">
        <v>73</v>
      </c>
      <c r="S71" s="8">
        <v>33</v>
      </c>
      <c r="T71" s="8">
        <v>71</v>
      </c>
      <c r="U71" s="8">
        <v>75</v>
      </c>
      <c r="V71" s="21" t="s">
        <v>35</v>
      </c>
      <c r="W71" s="8">
        <v>66</v>
      </c>
      <c r="X71" s="8">
        <v>77</v>
      </c>
      <c r="Y71" s="8">
        <v>75</v>
      </c>
      <c r="Z71" s="8">
        <v>65</v>
      </c>
      <c r="AA71" s="18">
        <f t="shared" si="30"/>
        <v>1643.5</v>
      </c>
      <c r="AB71" s="18">
        <f t="shared" si="31"/>
        <v>25.5</v>
      </c>
      <c r="AC71" s="14">
        <f t="shared" si="33"/>
        <v>64.4509803921569</v>
      </c>
      <c r="AD71" s="14">
        <f t="shared" si="34"/>
        <v>3132.36</v>
      </c>
      <c r="AE71" s="14">
        <f t="shared" si="35"/>
        <v>46</v>
      </c>
      <c r="AF71" s="17">
        <f t="shared" si="36"/>
        <v>68.0947826086957</v>
      </c>
    </row>
    <row r="72" spans="1:32">
      <c r="A72" s="9">
        <v>69</v>
      </c>
      <c r="B72" s="21" t="s">
        <v>175</v>
      </c>
      <c r="C72" s="22" t="s">
        <v>176</v>
      </c>
      <c r="D72" s="8">
        <v>74</v>
      </c>
      <c r="E72" s="21" t="s">
        <v>177</v>
      </c>
      <c r="F72" s="21" t="s">
        <v>178</v>
      </c>
      <c r="G72" s="8">
        <v>65</v>
      </c>
      <c r="H72" s="8">
        <v>98.4</v>
      </c>
      <c r="I72" s="21" t="s">
        <v>34</v>
      </c>
      <c r="J72" s="8">
        <v>80</v>
      </c>
      <c r="K72" s="8">
        <v>90</v>
      </c>
      <c r="L72" s="14">
        <f>D72*2+E72*3+F72*3+G72*2+H72*2+I72*2+J72*3+K72*3.5</f>
        <v>1465.8</v>
      </c>
      <c r="M72" s="14">
        <f t="shared" si="32"/>
        <v>20.5</v>
      </c>
      <c r="N72" s="14">
        <f t="shared" si="20"/>
        <v>71.5024390243902</v>
      </c>
      <c r="O72" s="15"/>
      <c r="P72" s="21" t="s">
        <v>175</v>
      </c>
      <c r="Q72" s="22" t="s">
        <v>176</v>
      </c>
      <c r="R72" s="8">
        <v>67</v>
      </c>
      <c r="S72" s="8">
        <v>56</v>
      </c>
      <c r="T72" s="8">
        <v>62</v>
      </c>
      <c r="U72" s="8">
        <v>75</v>
      </c>
      <c r="V72" s="8">
        <v>75</v>
      </c>
      <c r="W72" s="8">
        <v>49</v>
      </c>
      <c r="X72" s="8">
        <v>66</v>
      </c>
      <c r="Y72" s="8">
        <v>76</v>
      </c>
      <c r="Z72" s="8">
        <v>68</v>
      </c>
      <c r="AA72" s="18">
        <f t="shared" ref="AA72:AA77" si="37">R72*4+S72*5+T72*2+U72*4+V72*1+W72*3+X72*2+Y72*3.5+Z72*2</f>
        <v>1728</v>
      </c>
      <c r="AB72" s="18">
        <f t="shared" ref="AB72:AB77" si="38">4+5+2+4+1+3+2+3.5+2</f>
        <v>26.5</v>
      </c>
      <c r="AC72" s="14">
        <f t="shared" si="33"/>
        <v>65.2075471698113</v>
      </c>
      <c r="AD72" s="14">
        <f t="shared" si="34"/>
        <v>3193.8</v>
      </c>
      <c r="AE72" s="14">
        <f t="shared" si="35"/>
        <v>47</v>
      </c>
      <c r="AF72" s="17">
        <f t="shared" si="36"/>
        <v>67.9531914893617</v>
      </c>
    </row>
    <row r="73" spans="1:32">
      <c r="A73" s="9">
        <v>70</v>
      </c>
      <c r="B73" s="21" t="s">
        <v>179</v>
      </c>
      <c r="C73" s="22" t="s">
        <v>180</v>
      </c>
      <c r="D73" s="8">
        <v>77</v>
      </c>
      <c r="E73" s="8">
        <v>80</v>
      </c>
      <c r="F73" s="21" t="s">
        <v>177</v>
      </c>
      <c r="G73" s="8">
        <v>73</v>
      </c>
      <c r="H73" s="8">
        <v>95.38</v>
      </c>
      <c r="I73" s="21" t="s">
        <v>34</v>
      </c>
      <c r="J73" s="8">
        <v>83</v>
      </c>
      <c r="K73" s="8">
        <v>83</v>
      </c>
      <c r="L73" s="14">
        <f>D73*2+E73*3+F73*3+G73*2+H73*2+I73*2+J73*3+K73*3.5</f>
        <v>1580.26</v>
      </c>
      <c r="M73" s="14">
        <f t="shared" si="32"/>
        <v>20.5</v>
      </c>
      <c r="N73" s="14">
        <f t="shared" si="20"/>
        <v>77.0858536585366</v>
      </c>
      <c r="O73" s="15"/>
      <c r="P73" s="21" t="s">
        <v>179</v>
      </c>
      <c r="Q73" s="22" t="s">
        <v>180</v>
      </c>
      <c r="R73" s="8">
        <v>69</v>
      </c>
      <c r="S73" s="8">
        <v>22</v>
      </c>
      <c r="T73" s="8">
        <v>78</v>
      </c>
      <c r="U73" s="8">
        <v>74</v>
      </c>
      <c r="V73" s="21" t="s">
        <v>35</v>
      </c>
      <c r="W73" s="8">
        <v>56</v>
      </c>
      <c r="X73" s="8">
        <v>70</v>
      </c>
      <c r="Y73" s="8">
        <v>68</v>
      </c>
      <c r="Z73" s="8">
        <v>79</v>
      </c>
      <c r="AA73" s="18">
        <f>R73*4+S73*5+T73*2+U73*4+W73*3+X73*2+Y73*3.5+Z73*2</f>
        <v>1542</v>
      </c>
      <c r="AB73" s="18">
        <f>4+5+2+4+3+2+3.5+2</f>
        <v>25.5</v>
      </c>
      <c r="AC73" s="14">
        <f t="shared" si="33"/>
        <v>60.4705882352941</v>
      </c>
      <c r="AD73" s="14">
        <f t="shared" si="34"/>
        <v>3122.26</v>
      </c>
      <c r="AE73" s="14">
        <f t="shared" si="35"/>
        <v>46</v>
      </c>
      <c r="AF73" s="17">
        <f t="shared" si="36"/>
        <v>67.8752173913043</v>
      </c>
    </row>
    <row r="74" spans="1:32">
      <c r="A74" s="9">
        <v>71</v>
      </c>
      <c r="B74" s="21" t="s">
        <v>181</v>
      </c>
      <c r="C74" s="22" t="s">
        <v>182</v>
      </c>
      <c r="D74" s="8">
        <v>77</v>
      </c>
      <c r="E74" s="8">
        <v>71</v>
      </c>
      <c r="F74" s="21" t="s">
        <v>183</v>
      </c>
      <c r="G74" s="8">
        <v>63</v>
      </c>
      <c r="H74" s="8">
        <v>98.64</v>
      </c>
      <c r="I74" s="21" t="s">
        <v>40</v>
      </c>
      <c r="J74" s="8">
        <v>68</v>
      </c>
      <c r="K74" s="8">
        <v>73</v>
      </c>
      <c r="L74" s="14">
        <f>D74*2+E74*3+F74*3+G74*2+H74*2+I74*2+J74*3+K74*3.5</f>
        <v>1415.78</v>
      </c>
      <c r="M74" s="14">
        <f t="shared" si="32"/>
        <v>20.5</v>
      </c>
      <c r="N74" s="14">
        <f t="shared" si="20"/>
        <v>69.0624390243902</v>
      </c>
      <c r="O74" s="15"/>
      <c r="P74" s="21" t="s">
        <v>181</v>
      </c>
      <c r="Q74" s="22" t="s">
        <v>182</v>
      </c>
      <c r="R74" s="8">
        <v>75</v>
      </c>
      <c r="S74" s="8">
        <v>70</v>
      </c>
      <c r="T74" s="8">
        <v>67</v>
      </c>
      <c r="U74" s="8">
        <v>62</v>
      </c>
      <c r="V74" s="21" t="s">
        <v>145</v>
      </c>
      <c r="W74" s="8">
        <v>58</v>
      </c>
      <c r="X74" s="8">
        <v>63</v>
      </c>
      <c r="Y74" s="8">
        <v>75</v>
      </c>
      <c r="Z74" s="8">
        <v>83</v>
      </c>
      <c r="AA74" s="18">
        <f t="shared" si="37"/>
        <v>1760.5</v>
      </c>
      <c r="AB74" s="18">
        <f t="shared" si="38"/>
        <v>26.5</v>
      </c>
      <c r="AC74" s="14">
        <f t="shared" si="33"/>
        <v>66.4339622641509</v>
      </c>
      <c r="AD74" s="14">
        <f t="shared" si="34"/>
        <v>3176.28</v>
      </c>
      <c r="AE74" s="14">
        <f t="shared" si="35"/>
        <v>47</v>
      </c>
      <c r="AF74" s="17">
        <f t="shared" si="36"/>
        <v>67.5804255319149</v>
      </c>
    </row>
    <row r="75" spans="1:32">
      <c r="A75" s="9">
        <v>72</v>
      </c>
      <c r="B75" s="21" t="s">
        <v>184</v>
      </c>
      <c r="C75" s="22" t="s">
        <v>185</v>
      </c>
      <c r="D75" s="8">
        <v>79</v>
      </c>
      <c r="E75" s="21" t="s">
        <v>186</v>
      </c>
      <c r="F75" s="8">
        <v>61</v>
      </c>
      <c r="G75" s="8">
        <v>75</v>
      </c>
      <c r="H75" s="8">
        <v>97.29</v>
      </c>
      <c r="I75" s="21" t="s">
        <v>40</v>
      </c>
      <c r="J75" s="8">
        <v>80</v>
      </c>
      <c r="K75" s="8">
        <v>78</v>
      </c>
      <c r="L75" s="14">
        <f>D75*2+E75*3+F75*3+G75*2+H75*2+I75*2+J75*3+K75*3.5</f>
        <v>1506.58</v>
      </c>
      <c r="M75" s="14">
        <f t="shared" si="32"/>
        <v>20.5</v>
      </c>
      <c r="N75" s="14">
        <f t="shared" si="20"/>
        <v>73.4917073170732</v>
      </c>
      <c r="O75" s="15"/>
      <c r="P75" s="21" t="s">
        <v>184</v>
      </c>
      <c r="Q75" s="22" t="s">
        <v>185</v>
      </c>
      <c r="R75" s="8">
        <v>48</v>
      </c>
      <c r="S75" s="8">
        <v>24</v>
      </c>
      <c r="T75" s="8">
        <v>64</v>
      </c>
      <c r="U75" s="8">
        <v>84</v>
      </c>
      <c r="V75" s="8">
        <v>80</v>
      </c>
      <c r="W75" s="8">
        <v>78</v>
      </c>
      <c r="X75" s="8">
        <v>74</v>
      </c>
      <c r="Y75" s="8">
        <v>82</v>
      </c>
      <c r="Z75" s="8">
        <v>67</v>
      </c>
      <c r="AA75" s="18">
        <f t="shared" si="37"/>
        <v>1659</v>
      </c>
      <c r="AB75" s="18">
        <f t="shared" si="38"/>
        <v>26.5</v>
      </c>
      <c r="AC75" s="14">
        <f t="shared" si="33"/>
        <v>62.6037735849057</v>
      </c>
      <c r="AD75" s="14">
        <f t="shared" si="34"/>
        <v>3165.58</v>
      </c>
      <c r="AE75" s="14">
        <f t="shared" si="35"/>
        <v>47</v>
      </c>
      <c r="AF75" s="17">
        <f t="shared" si="36"/>
        <v>67.3527659574468</v>
      </c>
    </row>
    <row r="76" spans="1:32">
      <c r="A76" s="9">
        <v>73</v>
      </c>
      <c r="B76" s="21" t="s">
        <v>187</v>
      </c>
      <c r="C76" s="22" t="s">
        <v>188</v>
      </c>
      <c r="D76" s="8">
        <v>80</v>
      </c>
      <c r="E76" s="21" t="s">
        <v>153</v>
      </c>
      <c r="F76" s="21" t="s">
        <v>189</v>
      </c>
      <c r="G76" s="21" t="s">
        <v>96</v>
      </c>
      <c r="H76" s="8">
        <v>95.13</v>
      </c>
      <c r="I76" s="21" t="s">
        <v>40</v>
      </c>
      <c r="J76" s="8">
        <v>80</v>
      </c>
      <c r="K76" s="8">
        <v>78</v>
      </c>
      <c r="L76" s="14">
        <f>D76*2+E76*3+F76*3+G76*2+H76*2+I76*2+J76*3+K76*3.5</f>
        <v>1385.26</v>
      </c>
      <c r="M76" s="14">
        <f t="shared" si="32"/>
        <v>20.5</v>
      </c>
      <c r="N76" s="14">
        <f t="shared" si="20"/>
        <v>67.5736585365854</v>
      </c>
      <c r="O76" s="15"/>
      <c r="P76" s="21" t="s">
        <v>187</v>
      </c>
      <c r="Q76" s="22" t="s">
        <v>188</v>
      </c>
      <c r="R76" s="8">
        <v>65</v>
      </c>
      <c r="S76" s="8">
        <v>19</v>
      </c>
      <c r="T76" s="8">
        <v>68</v>
      </c>
      <c r="U76" s="8">
        <v>78</v>
      </c>
      <c r="V76" s="8">
        <v>78</v>
      </c>
      <c r="W76" s="8">
        <v>89</v>
      </c>
      <c r="X76" s="8">
        <v>98</v>
      </c>
      <c r="Y76" s="8">
        <v>80</v>
      </c>
      <c r="Z76" s="8">
        <v>64</v>
      </c>
      <c r="AA76" s="18">
        <f t="shared" si="37"/>
        <v>1752</v>
      </c>
      <c r="AB76" s="18">
        <f t="shared" si="38"/>
        <v>26.5</v>
      </c>
      <c r="AC76" s="14">
        <f t="shared" si="33"/>
        <v>66.1132075471698</v>
      </c>
      <c r="AD76" s="14">
        <f t="shared" si="34"/>
        <v>3137.26</v>
      </c>
      <c r="AE76" s="14">
        <f t="shared" si="35"/>
        <v>47</v>
      </c>
      <c r="AF76" s="17">
        <f t="shared" si="36"/>
        <v>66.7502127659575</v>
      </c>
    </row>
    <row r="77" spans="1:32">
      <c r="A77" s="9">
        <v>74</v>
      </c>
      <c r="B77" s="21" t="s">
        <v>190</v>
      </c>
      <c r="C77" s="22" t="s">
        <v>191</v>
      </c>
      <c r="D77" s="8">
        <v>81</v>
      </c>
      <c r="E77" s="21" t="s">
        <v>192</v>
      </c>
      <c r="F77" s="21" t="s">
        <v>105</v>
      </c>
      <c r="G77" s="8">
        <v>75</v>
      </c>
      <c r="H77" s="8">
        <v>97.86</v>
      </c>
      <c r="I77" s="21" t="s">
        <v>40</v>
      </c>
      <c r="J77" s="8">
        <v>77</v>
      </c>
      <c r="K77" s="8">
        <v>85</v>
      </c>
      <c r="L77" s="14">
        <f>D77*2+E77*3+F77*3+G77*2+H77*2+I77*2+J77*3+K77*3.5</f>
        <v>1515.22</v>
      </c>
      <c r="M77" s="14">
        <f t="shared" si="32"/>
        <v>20.5</v>
      </c>
      <c r="N77" s="14">
        <f t="shared" si="20"/>
        <v>73.9131707317073</v>
      </c>
      <c r="O77" s="15"/>
      <c r="P77" s="21" t="s">
        <v>190</v>
      </c>
      <c r="Q77" s="22" t="s">
        <v>191</v>
      </c>
      <c r="R77" s="8">
        <v>48</v>
      </c>
      <c r="S77" s="8">
        <v>17</v>
      </c>
      <c r="T77" s="8">
        <v>75</v>
      </c>
      <c r="U77" s="8">
        <v>78</v>
      </c>
      <c r="V77" s="8">
        <v>84</v>
      </c>
      <c r="W77" s="8">
        <v>62</v>
      </c>
      <c r="X77" s="8">
        <v>69</v>
      </c>
      <c r="Y77" s="8">
        <v>68</v>
      </c>
      <c r="Z77" s="8">
        <v>84</v>
      </c>
      <c r="AA77" s="18">
        <f t="shared" si="37"/>
        <v>1553</v>
      </c>
      <c r="AB77" s="18">
        <f t="shared" si="38"/>
        <v>26.5</v>
      </c>
      <c r="AC77" s="14">
        <f t="shared" si="33"/>
        <v>58.6037735849057</v>
      </c>
      <c r="AD77" s="14">
        <f t="shared" si="34"/>
        <v>3068.22</v>
      </c>
      <c r="AE77" s="14">
        <f t="shared" si="35"/>
        <v>47</v>
      </c>
      <c r="AF77" s="17">
        <f t="shared" si="36"/>
        <v>65.2812765957447</v>
      </c>
    </row>
    <row r="78" spans="1:32">
      <c r="A78" s="9">
        <v>75</v>
      </c>
      <c r="B78" s="21" t="s">
        <v>193</v>
      </c>
      <c r="C78" s="22" t="s">
        <v>194</v>
      </c>
      <c r="D78" s="8">
        <v>87</v>
      </c>
      <c r="E78" s="8">
        <v>67</v>
      </c>
      <c r="F78" s="21" t="s">
        <v>195</v>
      </c>
      <c r="G78" s="8">
        <v>63</v>
      </c>
      <c r="H78" s="8">
        <v>98.3</v>
      </c>
      <c r="I78" s="21" t="s">
        <v>34</v>
      </c>
      <c r="J78" s="8">
        <v>75</v>
      </c>
      <c r="K78" s="8">
        <v>78</v>
      </c>
      <c r="L78" s="14">
        <f>D78*2+E78*3+F78*3+G78*2+H78*2+I78*2+J78*3+K78*3.5</f>
        <v>1484.6</v>
      </c>
      <c r="M78" s="14">
        <f t="shared" si="32"/>
        <v>20.5</v>
      </c>
      <c r="N78" s="14">
        <f t="shared" si="20"/>
        <v>72.419512195122</v>
      </c>
      <c r="O78" s="15"/>
      <c r="P78" s="21" t="s">
        <v>193</v>
      </c>
      <c r="Q78" s="22" t="s">
        <v>194</v>
      </c>
      <c r="R78" s="8">
        <v>66</v>
      </c>
      <c r="S78" s="8">
        <v>19</v>
      </c>
      <c r="T78" s="8">
        <v>57</v>
      </c>
      <c r="U78" s="8">
        <v>68</v>
      </c>
      <c r="V78" s="21" t="s">
        <v>35</v>
      </c>
      <c r="W78" s="8">
        <v>60</v>
      </c>
      <c r="X78" s="8">
        <v>64</v>
      </c>
      <c r="Y78" s="8">
        <v>80</v>
      </c>
      <c r="Z78" s="8">
        <v>78</v>
      </c>
      <c r="AA78" s="18">
        <f>R78*4+S78*5+T78*2+U78*4+W78*3+X78*2+Y78*3.5+Z78*2</f>
        <v>1489</v>
      </c>
      <c r="AB78" s="18">
        <f>4+5+2+4+3+2+3.5+2</f>
        <v>25.5</v>
      </c>
      <c r="AC78" s="14">
        <f t="shared" si="33"/>
        <v>58.3921568627451</v>
      </c>
      <c r="AD78" s="14">
        <f t="shared" si="34"/>
        <v>2973.6</v>
      </c>
      <c r="AE78" s="14">
        <f t="shared" si="35"/>
        <v>46</v>
      </c>
      <c r="AF78" s="17">
        <f t="shared" si="36"/>
        <v>64.6434782608696</v>
      </c>
    </row>
    <row r="79" spans="1:32">
      <c r="A79" s="9">
        <v>76</v>
      </c>
      <c r="B79" s="21" t="s">
        <v>196</v>
      </c>
      <c r="C79" s="21" t="s">
        <v>197</v>
      </c>
      <c r="D79" s="8">
        <v>75</v>
      </c>
      <c r="E79" s="8">
        <v>61</v>
      </c>
      <c r="F79" s="8">
        <v>68</v>
      </c>
      <c r="G79" s="8">
        <v>71</v>
      </c>
      <c r="H79" s="8">
        <v>98.14</v>
      </c>
      <c r="I79" s="21" t="s">
        <v>40</v>
      </c>
      <c r="J79" s="8">
        <v>81</v>
      </c>
      <c r="K79" s="8">
        <v>71</v>
      </c>
      <c r="L79" s="14">
        <f>D79*2+E79*3+F79*3+G79*2+H79*2+I79*2+J79*3+K79*3.5</f>
        <v>1536.78</v>
      </c>
      <c r="M79" s="14">
        <f t="shared" si="32"/>
        <v>20.5</v>
      </c>
      <c r="N79" s="14">
        <f t="shared" si="20"/>
        <v>74.9648780487805</v>
      </c>
      <c r="O79" s="15"/>
      <c r="P79" s="21" t="s">
        <v>196</v>
      </c>
      <c r="Q79" s="22" t="s">
        <v>197</v>
      </c>
      <c r="R79" s="8">
        <v>70</v>
      </c>
      <c r="S79" s="8">
        <v>27</v>
      </c>
      <c r="T79" s="8">
        <v>55</v>
      </c>
      <c r="U79" s="8">
        <v>67</v>
      </c>
      <c r="V79" s="8">
        <v>62</v>
      </c>
      <c r="W79" s="8">
        <v>42</v>
      </c>
      <c r="X79" s="8">
        <v>70</v>
      </c>
      <c r="Y79" s="8">
        <v>68</v>
      </c>
      <c r="Z79" s="8">
        <v>61</v>
      </c>
      <c r="AA79" s="18">
        <f t="shared" ref="AA79:AA83" si="39">R79*4+S79*5+T79*2+U79*4+V79*1+W79*3+X79*2+Y79*3.5+Z79*2</f>
        <v>1481</v>
      </c>
      <c r="AB79" s="18">
        <f t="shared" ref="AB79:AB83" si="40">4+5+2+4+1+3+2+3.5+2</f>
        <v>26.5</v>
      </c>
      <c r="AC79" s="14">
        <f t="shared" si="33"/>
        <v>55.8867924528302</v>
      </c>
      <c r="AD79" s="14">
        <f t="shared" si="34"/>
        <v>3017.78</v>
      </c>
      <c r="AE79" s="14">
        <f t="shared" si="35"/>
        <v>47</v>
      </c>
      <c r="AF79" s="17">
        <f t="shared" si="36"/>
        <v>64.208085106383</v>
      </c>
    </row>
    <row r="80" spans="1:32">
      <c r="A80" s="9">
        <v>77</v>
      </c>
      <c r="B80" s="21" t="s">
        <v>198</v>
      </c>
      <c r="C80" s="22" t="s">
        <v>199</v>
      </c>
      <c r="D80" s="8">
        <v>80</v>
      </c>
      <c r="E80" s="21" t="s">
        <v>171</v>
      </c>
      <c r="F80" s="21" t="s">
        <v>177</v>
      </c>
      <c r="G80" s="8">
        <v>83</v>
      </c>
      <c r="H80" s="8">
        <v>90.73</v>
      </c>
      <c r="I80" s="21" t="s">
        <v>40</v>
      </c>
      <c r="J80" s="8">
        <v>71</v>
      </c>
      <c r="K80" s="8">
        <v>80</v>
      </c>
      <c r="L80" s="14">
        <f>D80*2+E80*3+F80*3+G80*2+H80*2+I80*2+J80*3+K80*3.5</f>
        <v>1455.46</v>
      </c>
      <c r="M80" s="14">
        <f t="shared" si="32"/>
        <v>20.5</v>
      </c>
      <c r="N80" s="14">
        <f t="shared" si="20"/>
        <v>70.9980487804878</v>
      </c>
      <c r="O80" s="15"/>
      <c r="P80" s="21" t="s">
        <v>198</v>
      </c>
      <c r="Q80" s="22" t="s">
        <v>199</v>
      </c>
      <c r="R80" s="8">
        <v>53</v>
      </c>
      <c r="S80" s="8">
        <v>47</v>
      </c>
      <c r="T80" s="8">
        <v>58</v>
      </c>
      <c r="U80" s="8">
        <v>68</v>
      </c>
      <c r="V80" s="21" t="s">
        <v>35</v>
      </c>
      <c r="W80" s="8">
        <v>33</v>
      </c>
      <c r="X80" s="8">
        <v>72</v>
      </c>
      <c r="Y80" s="8">
        <v>81</v>
      </c>
      <c r="Z80" s="8">
        <v>62</v>
      </c>
      <c r="AA80" s="18">
        <f>R80*4+S80*5+T80*2+U80*4+W80*3+X80*2+Y80*3.5+Z80*2</f>
        <v>1485.5</v>
      </c>
      <c r="AB80" s="18">
        <f>4+5+2+4+3+2+3.5+2</f>
        <v>25.5</v>
      </c>
      <c r="AC80" s="14">
        <f t="shared" si="33"/>
        <v>58.2549019607843</v>
      </c>
      <c r="AD80" s="14">
        <f t="shared" si="34"/>
        <v>2940.96</v>
      </c>
      <c r="AE80" s="14">
        <f t="shared" si="35"/>
        <v>46</v>
      </c>
      <c r="AF80" s="17">
        <f t="shared" si="36"/>
        <v>63.9339130434783</v>
      </c>
    </row>
    <row r="81" spans="1:32">
      <c r="A81" s="9">
        <v>78</v>
      </c>
      <c r="B81" s="21" t="s">
        <v>200</v>
      </c>
      <c r="C81" s="22" t="s">
        <v>201</v>
      </c>
      <c r="D81" s="8">
        <v>82</v>
      </c>
      <c r="E81" s="8">
        <v>62</v>
      </c>
      <c r="F81" s="21" t="s">
        <v>202</v>
      </c>
      <c r="G81" s="8">
        <v>62</v>
      </c>
      <c r="H81" s="8">
        <v>98.19</v>
      </c>
      <c r="I81" s="21" t="s">
        <v>34</v>
      </c>
      <c r="J81" s="8">
        <v>76</v>
      </c>
      <c r="K81" s="8">
        <v>68</v>
      </c>
      <c r="L81" s="14">
        <f>D81*2+E81*3+F81*3+G81*2+H81*2+I81*2+J81*3+K81*3.5</f>
        <v>1404.38</v>
      </c>
      <c r="M81" s="14">
        <f t="shared" si="32"/>
        <v>20.5</v>
      </c>
      <c r="N81" s="14">
        <f t="shared" si="20"/>
        <v>68.5063414634146</v>
      </c>
      <c r="O81" s="15"/>
      <c r="P81" s="21" t="s">
        <v>200</v>
      </c>
      <c r="Q81" s="22" t="s">
        <v>201</v>
      </c>
      <c r="R81" s="8">
        <v>63</v>
      </c>
      <c r="S81" s="8">
        <v>54</v>
      </c>
      <c r="T81" s="8">
        <v>73</v>
      </c>
      <c r="U81" s="8">
        <v>52</v>
      </c>
      <c r="V81" s="21" t="s">
        <v>145</v>
      </c>
      <c r="W81" s="8">
        <v>50</v>
      </c>
      <c r="X81" s="8">
        <v>60</v>
      </c>
      <c r="Y81" s="8">
        <v>67</v>
      </c>
      <c r="Z81" s="8">
        <v>66</v>
      </c>
      <c r="AA81" s="18">
        <f t="shared" si="39"/>
        <v>1512.5</v>
      </c>
      <c r="AB81" s="18">
        <f t="shared" si="40"/>
        <v>26.5</v>
      </c>
      <c r="AC81" s="14">
        <f t="shared" si="33"/>
        <v>57.0754716981132</v>
      </c>
      <c r="AD81" s="14">
        <f t="shared" si="34"/>
        <v>2916.88</v>
      </c>
      <c r="AE81" s="14">
        <f t="shared" si="35"/>
        <v>47</v>
      </c>
      <c r="AF81" s="17">
        <f t="shared" si="36"/>
        <v>62.0612765957447</v>
      </c>
    </row>
    <row r="82" spans="1:32">
      <c r="A82" s="9">
        <v>79</v>
      </c>
      <c r="B82" s="21" t="s">
        <v>203</v>
      </c>
      <c r="C82" s="22" t="s">
        <v>204</v>
      </c>
      <c r="D82" s="8">
        <v>72</v>
      </c>
      <c r="E82" s="8">
        <v>61</v>
      </c>
      <c r="F82" s="21" t="s">
        <v>205</v>
      </c>
      <c r="G82" s="8">
        <v>66</v>
      </c>
      <c r="H82" s="8">
        <v>98.84</v>
      </c>
      <c r="I82" s="21" t="s">
        <v>40</v>
      </c>
      <c r="J82" s="8">
        <v>65</v>
      </c>
      <c r="K82" s="8">
        <v>78</v>
      </c>
      <c r="L82" s="14">
        <f>D82*2+E82*3+F82*3+G82*2+H82*2+I82*2+J82*3+K82*3.5</f>
        <v>1360.68</v>
      </c>
      <c r="M82" s="14">
        <f t="shared" si="32"/>
        <v>20.5</v>
      </c>
      <c r="N82" s="14">
        <f t="shared" si="20"/>
        <v>66.3746341463415</v>
      </c>
      <c r="O82" s="15"/>
      <c r="P82" s="21" t="s">
        <v>203</v>
      </c>
      <c r="Q82" s="22" t="s">
        <v>204</v>
      </c>
      <c r="R82" s="8">
        <v>79</v>
      </c>
      <c r="S82" s="8">
        <v>12</v>
      </c>
      <c r="T82" s="8">
        <v>69</v>
      </c>
      <c r="U82" s="8">
        <v>70</v>
      </c>
      <c r="V82" s="21" t="s">
        <v>145</v>
      </c>
      <c r="W82" s="8">
        <v>49</v>
      </c>
      <c r="X82" s="8">
        <v>62</v>
      </c>
      <c r="Y82" s="8">
        <v>70</v>
      </c>
      <c r="Z82" s="8">
        <v>61</v>
      </c>
      <c r="AA82" s="18">
        <f t="shared" si="39"/>
        <v>1432</v>
      </c>
      <c r="AB82" s="18">
        <f t="shared" si="40"/>
        <v>26.5</v>
      </c>
      <c r="AC82" s="14">
        <f t="shared" si="33"/>
        <v>54.0377358490566</v>
      </c>
      <c r="AD82" s="14">
        <f t="shared" si="34"/>
        <v>2792.68</v>
      </c>
      <c r="AE82" s="14">
        <f t="shared" si="35"/>
        <v>47</v>
      </c>
      <c r="AF82" s="17">
        <f t="shared" si="36"/>
        <v>59.4187234042553</v>
      </c>
    </row>
    <row r="83" spans="1:32">
      <c r="A83" s="9">
        <v>80</v>
      </c>
      <c r="B83" s="21" t="s">
        <v>206</v>
      </c>
      <c r="C83" s="22" t="s">
        <v>207</v>
      </c>
      <c r="D83" s="8">
        <v>80</v>
      </c>
      <c r="E83" s="8">
        <v>69</v>
      </c>
      <c r="F83" s="21" t="s">
        <v>205</v>
      </c>
      <c r="G83" s="8">
        <v>72</v>
      </c>
      <c r="H83" s="8">
        <v>98.01</v>
      </c>
      <c r="I83" s="21" t="s">
        <v>34</v>
      </c>
      <c r="J83" s="8">
        <v>78</v>
      </c>
      <c r="K83" s="8">
        <v>80</v>
      </c>
      <c r="L83" s="14">
        <f>D83*2+E83*3+F83*3+G83*2+H83*2+I83*2+J83*3+K83*3.5</f>
        <v>1477.02</v>
      </c>
      <c r="M83" s="14">
        <f t="shared" si="32"/>
        <v>20.5</v>
      </c>
      <c r="N83" s="14">
        <f t="shared" si="20"/>
        <v>72.049756097561</v>
      </c>
      <c r="O83" s="15"/>
      <c r="P83" s="21" t="s">
        <v>206</v>
      </c>
      <c r="Q83" s="22" t="s">
        <v>207</v>
      </c>
      <c r="R83" s="8">
        <v>35</v>
      </c>
      <c r="S83" s="8">
        <v>22</v>
      </c>
      <c r="T83" s="8">
        <v>57</v>
      </c>
      <c r="U83" s="8">
        <v>68</v>
      </c>
      <c r="V83" s="21" t="s">
        <v>145</v>
      </c>
      <c r="W83" s="8">
        <v>21</v>
      </c>
      <c r="X83" s="8">
        <v>60</v>
      </c>
      <c r="Y83" s="8">
        <v>68</v>
      </c>
      <c r="Z83" s="21" t="s">
        <v>145</v>
      </c>
      <c r="AA83" s="18">
        <f t="shared" si="39"/>
        <v>1057</v>
      </c>
      <c r="AB83" s="18">
        <f t="shared" si="40"/>
        <v>26.5</v>
      </c>
      <c r="AC83" s="14">
        <f t="shared" si="33"/>
        <v>39.8867924528302</v>
      </c>
      <c r="AD83" s="14">
        <f t="shared" si="34"/>
        <v>2534.02</v>
      </c>
      <c r="AE83" s="14">
        <f t="shared" si="35"/>
        <v>47</v>
      </c>
      <c r="AF83" s="17">
        <f t="shared" si="36"/>
        <v>53.9153191489362</v>
      </c>
    </row>
    <row r="84" spans="1:1">
      <c r="A84" s="19"/>
    </row>
    <row r="85" spans="1:1">
      <c r="A85" s="19"/>
    </row>
    <row r="86" spans="1:1">
      <c r="A86" s="19"/>
    </row>
    <row r="87" spans="1:27">
      <c r="A87" s="19"/>
      <c r="F87" s="20" t="s">
        <v>208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6:27"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6:27"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6:27"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6:27"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6:27"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6:27"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6:27"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</sheetData>
  <sortState ref="B4:AF83">
    <sortCondition ref="AF4" descending="1"/>
  </sortState>
  <mergeCells count="3">
    <mergeCell ref="A1:N2"/>
    <mergeCell ref="P1:AF2"/>
    <mergeCell ref="F87:AA9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2016-09-13T06:29:00Z</dcterms:created>
  <dcterms:modified xsi:type="dcterms:W3CDTF">2016-09-22T12:57:00Z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