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400" windowHeight="8370"/>
  </bookViews>
  <sheets>
    <sheet name="Sheet1" sheetId="1" r:id="rId1"/>
  </sheets>
  <definedNames>
    <definedName name="_xlnm._FilterDatabase" localSheetId="0" hidden="1">Sheet1!$AP$1:$BS$107</definedName>
  </definedNames>
  <calcPr calcId="144525"/>
</workbook>
</file>

<file path=xl/calcChain.xml><?xml version="1.0" encoding="utf-8"?>
<calcChain xmlns="http://schemas.openxmlformats.org/spreadsheetml/2006/main">
  <c r="AL8" i="1" l="1"/>
  <c r="BT8" i="1" s="1"/>
  <c r="BV8" i="1" s="1"/>
  <c r="BX8" i="1" s="1"/>
  <c r="BQ8" i="1"/>
  <c r="BS8" i="1" s="1"/>
  <c r="BU8" i="1"/>
  <c r="AL107" i="1"/>
  <c r="BT107" i="1" s="1"/>
  <c r="BV107" i="1" s="1"/>
  <c r="BX107" i="1" s="1"/>
  <c r="BQ107" i="1"/>
  <c r="BS107" i="1" s="1"/>
  <c r="BU107" i="1"/>
  <c r="AL106" i="1"/>
  <c r="BT106" i="1" s="1"/>
  <c r="BV106" i="1" s="1"/>
  <c r="BX106" i="1" s="1"/>
  <c r="BQ106" i="1"/>
  <c r="BS106" i="1" s="1"/>
  <c r="BU106" i="1"/>
  <c r="AL105" i="1"/>
  <c r="BT105" i="1" s="1"/>
  <c r="BV105" i="1" s="1"/>
  <c r="BX105" i="1" s="1"/>
  <c r="BQ105" i="1"/>
  <c r="BS105" i="1" s="1"/>
  <c r="BU105" i="1"/>
  <c r="AL104" i="1"/>
  <c r="BT104" i="1" s="1"/>
  <c r="BV104" i="1" s="1"/>
  <c r="BX104" i="1" s="1"/>
  <c r="BQ104" i="1"/>
  <c r="BS104" i="1" s="1"/>
  <c r="BU104" i="1"/>
  <c r="AL103" i="1"/>
  <c r="BT103" i="1" s="1"/>
  <c r="BQ103" i="1"/>
  <c r="BS103" i="1" s="1"/>
  <c r="BU103" i="1"/>
  <c r="BV103" i="1"/>
  <c r="BX103" i="1" s="1"/>
  <c r="AL102" i="1"/>
  <c r="BQ102" i="1"/>
  <c r="BS102" i="1" s="1"/>
  <c r="BU102" i="1"/>
  <c r="AL101" i="1"/>
  <c r="BQ101" i="1"/>
  <c r="BS101" i="1" s="1"/>
  <c r="BU101" i="1"/>
  <c r="AL100" i="1"/>
  <c r="BQ100" i="1"/>
  <c r="BS100" i="1" s="1"/>
  <c r="BU100" i="1"/>
  <c r="AL99" i="1"/>
  <c r="BQ99" i="1"/>
  <c r="BS99" i="1" s="1"/>
  <c r="BU99" i="1"/>
  <c r="AL98" i="1"/>
  <c r="BQ98" i="1"/>
  <c r="BS98" i="1" s="1"/>
  <c r="BU98" i="1"/>
  <c r="AL97" i="1"/>
  <c r="BQ97" i="1"/>
  <c r="BS97" i="1" s="1"/>
  <c r="BU97" i="1"/>
  <c r="AL96" i="1"/>
  <c r="BQ96" i="1"/>
  <c r="BS96" i="1" s="1"/>
  <c r="BU96" i="1"/>
  <c r="AL95" i="1"/>
  <c r="BQ95" i="1"/>
  <c r="BS95" i="1" s="1"/>
  <c r="BU95" i="1"/>
  <c r="AL94" i="1"/>
  <c r="BQ94" i="1"/>
  <c r="BS94" i="1" s="1"/>
  <c r="BU94" i="1"/>
  <c r="AL93" i="1"/>
  <c r="BQ93" i="1"/>
  <c r="BS93" i="1" s="1"/>
  <c r="BU93" i="1"/>
  <c r="AL92" i="1"/>
  <c r="BQ92" i="1"/>
  <c r="BS92" i="1" s="1"/>
  <c r="BU92" i="1"/>
  <c r="AL91" i="1"/>
  <c r="BQ91" i="1"/>
  <c r="BS91" i="1" s="1"/>
  <c r="BU91" i="1"/>
  <c r="AL90" i="1"/>
  <c r="BQ90" i="1"/>
  <c r="BS90" i="1" s="1"/>
  <c r="BU90" i="1"/>
  <c r="AL89" i="1"/>
  <c r="BQ89" i="1"/>
  <c r="BS89" i="1" s="1"/>
  <c r="BU89" i="1"/>
  <c r="AL85" i="1"/>
  <c r="BQ85" i="1"/>
  <c r="BS85" i="1" s="1"/>
  <c r="BU85" i="1"/>
  <c r="AL88" i="1"/>
  <c r="BQ88" i="1"/>
  <c r="BS88" i="1" s="1"/>
  <c r="BU88" i="1"/>
  <c r="AL87" i="1"/>
  <c r="BQ87" i="1"/>
  <c r="BS87" i="1" s="1"/>
  <c r="BU87" i="1"/>
  <c r="AL86" i="1"/>
  <c r="BQ86" i="1"/>
  <c r="BS86" i="1" s="1"/>
  <c r="BU86" i="1"/>
  <c r="AL84" i="1"/>
  <c r="BQ84" i="1"/>
  <c r="BS84" i="1" s="1"/>
  <c r="BU84" i="1"/>
  <c r="AL83" i="1"/>
  <c r="BQ83" i="1"/>
  <c r="BS83" i="1" s="1"/>
  <c r="BU83" i="1"/>
  <c r="AL82" i="1"/>
  <c r="BQ82" i="1"/>
  <c r="BS82" i="1" s="1"/>
  <c r="BU82" i="1"/>
  <c r="AL81" i="1"/>
  <c r="BQ81" i="1"/>
  <c r="BS81" i="1" s="1"/>
  <c r="BU81" i="1"/>
  <c r="AL80" i="1"/>
  <c r="BQ80" i="1"/>
  <c r="BS80" i="1" s="1"/>
  <c r="BU80" i="1"/>
  <c r="AL79" i="1"/>
  <c r="BQ79" i="1"/>
  <c r="BS79" i="1" s="1"/>
  <c r="BU79" i="1"/>
  <c r="AL78" i="1"/>
  <c r="BQ78" i="1"/>
  <c r="BS78" i="1" s="1"/>
  <c r="BU78" i="1"/>
  <c r="AL77" i="1"/>
  <c r="BQ77" i="1"/>
  <c r="BS77" i="1" s="1"/>
  <c r="BU77" i="1"/>
  <c r="AL76" i="1"/>
  <c r="BQ76" i="1"/>
  <c r="BS76" i="1" s="1"/>
  <c r="BU76" i="1"/>
  <c r="AL75" i="1"/>
  <c r="BQ75" i="1"/>
  <c r="BS75" i="1" s="1"/>
  <c r="BU75" i="1"/>
  <c r="AL74" i="1"/>
  <c r="BQ74" i="1"/>
  <c r="BS74" i="1" s="1"/>
  <c r="BU74" i="1"/>
  <c r="AL73" i="1"/>
  <c r="BQ73" i="1"/>
  <c r="BS73" i="1" s="1"/>
  <c r="BU73" i="1"/>
  <c r="AL72" i="1"/>
  <c r="BQ72" i="1"/>
  <c r="BS72" i="1" s="1"/>
  <c r="BU72" i="1"/>
  <c r="AL71" i="1"/>
  <c r="BQ71" i="1"/>
  <c r="BS71" i="1" s="1"/>
  <c r="BU71" i="1"/>
  <c r="AL70" i="1"/>
  <c r="BQ70" i="1"/>
  <c r="BS70" i="1" s="1"/>
  <c r="BU70" i="1"/>
  <c r="AL69" i="1"/>
  <c r="BQ69" i="1"/>
  <c r="BS69" i="1" s="1"/>
  <c r="BU69" i="1"/>
  <c r="AL68" i="1"/>
  <c r="BQ68" i="1"/>
  <c r="BS68" i="1" s="1"/>
  <c r="BU68" i="1"/>
  <c r="AL67" i="1"/>
  <c r="BQ67" i="1"/>
  <c r="BS67" i="1" s="1"/>
  <c r="BU67" i="1"/>
  <c r="AL66" i="1"/>
  <c r="BQ66" i="1"/>
  <c r="BS66" i="1" s="1"/>
  <c r="BU66" i="1"/>
  <c r="AL65" i="1"/>
  <c r="AN65" i="1" s="1"/>
  <c r="BQ65" i="1"/>
  <c r="BU65" i="1"/>
  <c r="BS65" i="1"/>
  <c r="AL64" i="1"/>
  <c r="AN64" i="1" s="1"/>
  <c r="BQ64" i="1"/>
  <c r="BS64" i="1" s="1"/>
  <c r="BU64" i="1"/>
  <c r="AL63" i="1"/>
  <c r="AN63" i="1" s="1"/>
  <c r="BQ63" i="1"/>
  <c r="BT63" i="1"/>
  <c r="BV63" i="1" s="1"/>
  <c r="BX63" i="1" s="1"/>
  <c r="BU63" i="1"/>
  <c r="BS63" i="1"/>
  <c r="AL62" i="1"/>
  <c r="AN62" i="1" s="1"/>
  <c r="BQ62" i="1"/>
  <c r="BT62" i="1" s="1"/>
  <c r="BV62" i="1" s="1"/>
  <c r="BX62" i="1" s="1"/>
  <c r="BU62" i="1"/>
  <c r="AL61" i="1"/>
  <c r="AN61" i="1" s="1"/>
  <c r="BQ61" i="1"/>
  <c r="BU61" i="1"/>
  <c r="BS61" i="1"/>
  <c r="AL60" i="1"/>
  <c r="AN60" i="1" s="1"/>
  <c r="BQ60" i="1"/>
  <c r="BS60" i="1" s="1"/>
  <c r="BU60" i="1"/>
  <c r="AL59" i="1"/>
  <c r="AN59" i="1" s="1"/>
  <c r="BQ59" i="1"/>
  <c r="BT59" i="1"/>
  <c r="BV59" i="1" s="1"/>
  <c r="BX59" i="1" s="1"/>
  <c r="BU59" i="1"/>
  <c r="BS59" i="1"/>
  <c r="AL58" i="1"/>
  <c r="AN58" i="1" s="1"/>
  <c r="BQ58" i="1"/>
  <c r="BT58" i="1" s="1"/>
  <c r="BV58" i="1" s="1"/>
  <c r="BX58" i="1" s="1"/>
  <c r="BU58" i="1"/>
  <c r="AL57" i="1"/>
  <c r="AN57" i="1" s="1"/>
  <c r="BQ57" i="1"/>
  <c r="BU57" i="1"/>
  <c r="BS57" i="1"/>
  <c r="AL56" i="1"/>
  <c r="AN56" i="1" s="1"/>
  <c r="BQ56" i="1"/>
  <c r="BS56" i="1" s="1"/>
  <c r="BU56" i="1"/>
  <c r="AL55" i="1"/>
  <c r="AN55" i="1" s="1"/>
  <c r="BQ55" i="1"/>
  <c r="BT55" i="1"/>
  <c r="BV55" i="1" s="1"/>
  <c r="BX55" i="1" s="1"/>
  <c r="BU55" i="1"/>
  <c r="BS55" i="1"/>
  <c r="AL54" i="1"/>
  <c r="AN54" i="1" s="1"/>
  <c r="BQ54" i="1"/>
  <c r="BT54" i="1" s="1"/>
  <c r="BV54" i="1" s="1"/>
  <c r="BX54" i="1" s="1"/>
  <c r="BU54" i="1"/>
  <c r="AL53" i="1"/>
  <c r="AN53" i="1" s="1"/>
  <c r="BQ53" i="1"/>
  <c r="BU53" i="1"/>
  <c r="BS53" i="1"/>
  <c r="AL52" i="1"/>
  <c r="AN52" i="1" s="1"/>
  <c r="BQ52" i="1"/>
  <c r="BS52" i="1" s="1"/>
  <c r="BU52" i="1"/>
  <c r="AL51" i="1"/>
  <c r="AN51" i="1" s="1"/>
  <c r="BQ51" i="1"/>
  <c r="BT51" i="1"/>
  <c r="BV51" i="1" s="1"/>
  <c r="BX51" i="1" s="1"/>
  <c r="BU51" i="1"/>
  <c r="BS51" i="1"/>
  <c r="AL50" i="1"/>
  <c r="AN50" i="1" s="1"/>
  <c r="BQ50" i="1"/>
  <c r="BT50" i="1" s="1"/>
  <c r="BV50" i="1" s="1"/>
  <c r="BX50" i="1" s="1"/>
  <c r="BU50" i="1"/>
  <c r="AL49" i="1"/>
  <c r="AN49" i="1" s="1"/>
  <c r="BQ49" i="1"/>
  <c r="BU49" i="1"/>
  <c r="BS49" i="1"/>
  <c r="AL48" i="1"/>
  <c r="AN48" i="1" s="1"/>
  <c r="BQ48" i="1"/>
  <c r="BS48" i="1" s="1"/>
  <c r="BU48" i="1"/>
  <c r="AL47" i="1"/>
  <c r="AN47" i="1" s="1"/>
  <c r="BQ47" i="1"/>
  <c r="BT47" i="1"/>
  <c r="BV47" i="1" s="1"/>
  <c r="BX47" i="1" s="1"/>
  <c r="BU47" i="1"/>
  <c r="BS47" i="1"/>
  <c r="AL46" i="1"/>
  <c r="AN46" i="1" s="1"/>
  <c r="BQ46" i="1"/>
  <c r="BT46" i="1" s="1"/>
  <c r="BV46" i="1" s="1"/>
  <c r="BX46" i="1" s="1"/>
  <c r="BU46" i="1"/>
  <c r="AL45" i="1"/>
  <c r="AN45" i="1" s="1"/>
  <c r="BQ45" i="1"/>
  <c r="BU45" i="1"/>
  <c r="BS45" i="1"/>
  <c r="AL44" i="1"/>
  <c r="AN44" i="1" s="1"/>
  <c r="BQ44" i="1"/>
  <c r="BS44" i="1" s="1"/>
  <c r="BU44" i="1"/>
  <c r="AL43" i="1"/>
  <c r="AN43" i="1" s="1"/>
  <c r="BQ43" i="1"/>
  <c r="BT43" i="1"/>
  <c r="BV43" i="1" s="1"/>
  <c r="BX43" i="1" s="1"/>
  <c r="BU43" i="1"/>
  <c r="BS43" i="1"/>
  <c r="AL42" i="1"/>
  <c r="AN42" i="1" s="1"/>
  <c r="BQ42" i="1"/>
  <c r="BT42" i="1" s="1"/>
  <c r="BV42" i="1" s="1"/>
  <c r="BX42" i="1" s="1"/>
  <c r="BU42" i="1"/>
  <c r="AL41" i="1"/>
  <c r="AN41" i="1" s="1"/>
  <c r="BQ41" i="1"/>
  <c r="BU41" i="1"/>
  <c r="BS41" i="1"/>
  <c r="AL40" i="1"/>
  <c r="AN40" i="1" s="1"/>
  <c r="BQ40" i="1"/>
  <c r="BS40" i="1" s="1"/>
  <c r="BU40" i="1"/>
  <c r="AL39" i="1"/>
  <c r="AN39" i="1" s="1"/>
  <c r="BQ39" i="1"/>
  <c r="BT39" i="1"/>
  <c r="BV39" i="1" s="1"/>
  <c r="BX39" i="1" s="1"/>
  <c r="BU39" i="1"/>
  <c r="BS39" i="1"/>
  <c r="AL38" i="1"/>
  <c r="AN38" i="1" s="1"/>
  <c r="BQ38" i="1"/>
  <c r="BT38" i="1" s="1"/>
  <c r="BV38" i="1" s="1"/>
  <c r="BX38" i="1" s="1"/>
  <c r="BU38" i="1"/>
  <c r="AL37" i="1"/>
  <c r="AN37" i="1" s="1"/>
  <c r="BQ37" i="1"/>
  <c r="BU37" i="1"/>
  <c r="BS37" i="1"/>
  <c r="AL36" i="1"/>
  <c r="AN36" i="1" s="1"/>
  <c r="BQ36" i="1"/>
  <c r="BS36" i="1" s="1"/>
  <c r="BU36" i="1"/>
  <c r="AL35" i="1"/>
  <c r="BT35" i="1" s="1"/>
  <c r="BV35" i="1" s="1"/>
  <c r="BX35" i="1" s="1"/>
  <c r="BQ35" i="1"/>
  <c r="BU35" i="1"/>
  <c r="BS35" i="1"/>
  <c r="AL34" i="1"/>
  <c r="BT34" i="1" s="1"/>
  <c r="BV34" i="1" s="1"/>
  <c r="BX34" i="1" s="1"/>
  <c r="BQ34" i="1"/>
  <c r="BU34" i="1"/>
  <c r="BS34" i="1"/>
  <c r="AL33" i="1"/>
  <c r="BT33" i="1" s="1"/>
  <c r="BV33" i="1" s="1"/>
  <c r="BX33" i="1" s="1"/>
  <c r="BQ33" i="1"/>
  <c r="BU33" i="1"/>
  <c r="BS33" i="1"/>
  <c r="AL32" i="1"/>
  <c r="BT32" i="1" s="1"/>
  <c r="BV32" i="1" s="1"/>
  <c r="BX32" i="1" s="1"/>
  <c r="BQ32" i="1"/>
  <c r="BS32" i="1" s="1"/>
  <c r="BU32" i="1"/>
  <c r="AL31" i="1"/>
  <c r="BT31" i="1" s="1"/>
  <c r="BV31" i="1" s="1"/>
  <c r="BX31" i="1" s="1"/>
  <c r="BQ31" i="1"/>
  <c r="BS31" i="1" s="1"/>
  <c r="BU31" i="1"/>
  <c r="AL30" i="1"/>
  <c r="BT30" i="1" s="1"/>
  <c r="BV30" i="1" s="1"/>
  <c r="BX30" i="1" s="1"/>
  <c r="BQ30" i="1"/>
  <c r="BS30" i="1" s="1"/>
  <c r="BU30" i="1"/>
  <c r="AL29" i="1"/>
  <c r="BQ29" i="1"/>
  <c r="BS29" i="1" s="1"/>
  <c r="BU29" i="1"/>
  <c r="AL28" i="1"/>
  <c r="BQ28" i="1"/>
  <c r="BS28" i="1" s="1"/>
  <c r="BU28" i="1"/>
  <c r="AL27" i="1"/>
  <c r="BQ27" i="1"/>
  <c r="BS27" i="1" s="1"/>
  <c r="BU27" i="1"/>
  <c r="AL26" i="1"/>
  <c r="BQ26" i="1"/>
  <c r="BS26" i="1" s="1"/>
  <c r="BU26" i="1"/>
  <c r="AL25" i="1"/>
  <c r="BQ25" i="1"/>
  <c r="BS25" i="1" s="1"/>
  <c r="BU25" i="1"/>
  <c r="AL24" i="1"/>
  <c r="BQ24" i="1"/>
  <c r="BS24" i="1" s="1"/>
  <c r="BU24" i="1"/>
  <c r="AL23" i="1"/>
  <c r="BQ23" i="1"/>
  <c r="BS23" i="1" s="1"/>
  <c r="BU23" i="1"/>
  <c r="AL22" i="1"/>
  <c r="BQ22" i="1"/>
  <c r="BS22" i="1" s="1"/>
  <c r="BU22" i="1"/>
  <c r="AL21" i="1"/>
  <c r="BQ21" i="1"/>
  <c r="BS21" i="1" s="1"/>
  <c r="BU21" i="1"/>
  <c r="AL20" i="1"/>
  <c r="BQ20" i="1"/>
  <c r="BS20" i="1" s="1"/>
  <c r="BU20" i="1"/>
  <c r="AL19" i="1"/>
  <c r="BQ19" i="1"/>
  <c r="BS19" i="1" s="1"/>
  <c r="BU19" i="1"/>
  <c r="AL18" i="1"/>
  <c r="BQ18" i="1"/>
  <c r="BS18" i="1" s="1"/>
  <c r="BU18" i="1"/>
  <c r="AL17" i="1"/>
  <c r="BQ17" i="1"/>
  <c r="BS17" i="1" s="1"/>
  <c r="BU17" i="1"/>
  <c r="AL16" i="1"/>
  <c r="BQ16" i="1"/>
  <c r="BS16" i="1" s="1"/>
  <c r="BU16" i="1"/>
  <c r="AL15" i="1"/>
  <c r="BQ15" i="1"/>
  <c r="BS15" i="1" s="1"/>
  <c r="BU15" i="1"/>
  <c r="AL14" i="1"/>
  <c r="BQ14" i="1"/>
  <c r="BS14" i="1" s="1"/>
  <c r="BU14" i="1"/>
  <c r="AL13" i="1"/>
  <c r="BQ13" i="1"/>
  <c r="BS13" i="1" s="1"/>
  <c r="BU13" i="1"/>
  <c r="AL12" i="1"/>
  <c r="BQ12" i="1"/>
  <c r="BS12" i="1" s="1"/>
  <c r="BU12" i="1"/>
  <c r="AL11" i="1"/>
  <c r="BQ11" i="1"/>
  <c r="BS11" i="1" s="1"/>
  <c r="BU11" i="1"/>
  <c r="AL10" i="1"/>
  <c r="BQ10" i="1"/>
  <c r="BS10" i="1" s="1"/>
  <c r="BU10" i="1"/>
  <c r="AL9" i="1"/>
  <c r="AN9" i="1" s="1"/>
  <c r="BQ9" i="1"/>
  <c r="BS9" i="1" s="1"/>
  <c r="BU9" i="1"/>
  <c r="AL7" i="1"/>
  <c r="AN7" i="1" s="1"/>
  <c r="BQ7" i="1"/>
  <c r="BS7" i="1" s="1"/>
  <c r="BU7" i="1"/>
  <c r="AL6" i="1"/>
  <c r="AN6" i="1" s="1"/>
  <c r="BQ6" i="1"/>
  <c r="BT6" i="1" s="1"/>
  <c r="BV6" i="1" s="1"/>
  <c r="BX6" i="1" s="1"/>
  <c r="BU6" i="1"/>
  <c r="AL5" i="1"/>
  <c r="AN5" i="1" s="1"/>
  <c r="BQ5" i="1"/>
  <c r="BT5" i="1"/>
  <c r="BV5" i="1" s="1"/>
  <c r="BX5" i="1" s="1"/>
  <c r="BU5" i="1"/>
  <c r="BS5" i="1"/>
  <c r="AL4" i="1"/>
  <c r="BT4" i="1" s="1"/>
  <c r="BV4" i="1" s="1"/>
  <c r="BX4" i="1" s="1"/>
  <c r="BQ4" i="1"/>
  <c r="BU4" i="1"/>
  <c r="BS4" i="1"/>
  <c r="AN8" i="1"/>
  <c r="BS6" i="1" l="1"/>
  <c r="AN4" i="1"/>
  <c r="BT9" i="1"/>
  <c r="BV9" i="1" s="1"/>
  <c r="BX9" i="1" s="1"/>
  <c r="BT10" i="1"/>
  <c r="BV10" i="1" s="1"/>
  <c r="BX10" i="1" s="1"/>
  <c r="AN10" i="1"/>
  <c r="BT14" i="1"/>
  <c r="BV14" i="1" s="1"/>
  <c r="BX14" i="1" s="1"/>
  <c r="AN14" i="1"/>
  <c r="BT18" i="1"/>
  <c r="BV18" i="1" s="1"/>
  <c r="BX18" i="1" s="1"/>
  <c r="AN18" i="1"/>
  <c r="BT22" i="1"/>
  <c r="BV22" i="1" s="1"/>
  <c r="BX22" i="1" s="1"/>
  <c r="AN22" i="1"/>
  <c r="BT26" i="1"/>
  <c r="BV26" i="1" s="1"/>
  <c r="BX26" i="1" s="1"/>
  <c r="AN26" i="1"/>
  <c r="BT7" i="1"/>
  <c r="BV7" i="1" s="1"/>
  <c r="BX7" i="1" s="1"/>
  <c r="BT11" i="1"/>
  <c r="BV11" i="1" s="1"/>
  <c r="BX11" i="1" s="1"/>
  <c r="AN11" i="1"/>
  <c r="BT15" i="1"/>
  <c r="BV15" i="1" s="1"/>
  <c r="BX15" i="1" s="1"/>
  <c r="AN15" i="1"/>
  <c r="BT19" i="1"/>
  <c r="BV19" i="1" s="1"/>
  <c r="BX19" i="1" s="1"/>
  <c r="AN19" i="1"/>
  <c r="BT23" i="1"/>
  <c r="BV23" i="1" s="1"/>
  <c r="BX23" i="1" s="1"/>
  <c r="AN23" i="1"/>
  <c r="BT27" i="1"/>
  <c r="BV27" i="1" s="1"/>
  <c r="BX27" i="1" s="1"/>
  <c r="AN27" i="1"/>
  <c r="BT12" i="1"/>
  <c r="BV12" i="1" s="1"/>
  <c r="BX12" i="1" s="1"/>
  <c r="AN12" i="1"/>
  <c r="BT16" i="1"/>
  <c r="BV16" i="1" s="1"/>
  <c r="BX16" i="1" s="1"/>
  <c r="AN16" i="1"/>
  <c r="BT20" i="1"/>
  <c r="BV20" i="1" s="1"/>
  <c r="BX20" i="1" s="1"/>
  <c r="AN20" i="1"/>
  <c r="BT24" i="1"/>
  <c r="BV24" i="1" s="1"/>
  <c r="BX24" i="1" s="1"/>
  <c r="AN24" i="1"/>
  <c r="BT28" i="1"/>
  <c r="BV28" i="1" s="1"/>
  <c r="BX28" i="1" s="1"/>
  <c r="AN28" i="1"/>
  <c r="BT13" i="1"/>
  <c r="BV13" i="1" s="1"/>
  <c r="BX13" i="1" s="1"/>
  <c r="AN13" i="1"/>
  <c r="BT17" i="1"/>
  <c r="BV17" i="1" s="1"/>
  <c r="BX17" i="1" s="1"/>
  <c r="AN17" i="1"/>
  <c r="BT21" i="1"/>
  <c r="BV21" i="1" s="1"/>
  <c r="BX21" i="1" s="1"/>
  <c r="AN21" i="1"/>
  <c r="BT25" i="1"/>
  <c r="BV25" i="1" s="1"/>
  <c r="BX25" i="1" s="1"/>
  <c r="AN25" i="1"/>
  <c r="BT29" i="1"/>
  <c r="BV29" i="1" s="1"/>
  <c r="BX29" i="1" s="1"/>
  <c r="AN29" i="1"/>
  <c r="BS38" i="1"/>
  <c r="BS42" i="1"/>
  <c r="BS46" i="1"/>
  <c r="BS50" i="1"/>
  <c r="BS54" i="1"/>
  <c r="BS58" i="1"/>
  <c r="BS62" i="1"/>
  <c r="BT66" i="1"/>
  <c r="BV66" i="1" s="1"/>
  <c r="BX66" i="1" s="1"/>
  <c r="AN66" i="1"/>
  <c r="BT70" i="1"/>
  <c r="BV70" i="1" s="1"/>
  <c r="BX70" i="1" s="1"/>
  <c r="AN70" i="1"/>
  <c r="BT74" i="1"/>
  <c r="BV74" i="1" s="1"/>
  <c r="BX74" i="1" s="1"/>
  <c r="AN74" i="1"/>
  <c r="BT78" i="1"/>
  <c r="BV78" i="1" s="1"/>
  <c r="BX78" i="1" s="1"/>
  <c r="AN78" i="1"/>
  <c r="BT82" i="1"/>
  <c r="BV82" i="1" s="1"/>
  <c r="BX82" i="1" s="1"/>
  <c r="AN82" i="1"/>
  <c r="BT87" i="1"/>
  <c r="BV87" i="1" s="1"/>
  <c r="BX87" i="1" s="1"/>
  <c r="AN87" i="1"/>
  <c r="BT90" i="1"/>
  <c r="BV90" i="1" s="1"/>
  <c r="BX90" i="1" s="1"/>
  <c r="AN90" i="1"/>
  <c r="BT94" i="1"/>
  <c r="BV94" i="1" s="1"/>
  <c r="BX94" i="1" s="1"/>
  <c r="AN94" i="1"/>
  <c r="BT98" i="1"/>
  <c r="BV98" i="1" s="1"/>
  <c r="BX98" i="1" s="1"/>
  <c r="AN98" i="1"/>
  <c r="BT102" i="1"/>
  <c r="BV102" i="1" s="1"/>
  <c r="BX102" i="1" s="1"/>
  <c r="AN102" i="1"/>
  <c r="BT37" i="1"/>
  <c r="BV37" i="1" s="1"/>
  <c r="BX37" i="1" s="1"/>
  <c r="BT41" i="1"/>
  <c r="BV41" i="1" s="1"/>
  <c r="BX41" i="1" s="1"/>
  <c r="BT45" i="1"/>
  <c r="BV45" i="1" s="1"/>
  <c r="BX45" i="1" s="1"/>
  <c r="BT49" i="1"/>
  <c r="BV49" i="1" s="1"/>
  <c r="BX49" i="1" s="1"/>
  <c r="BT53" i="1"/>
  <c r="BV53" i="1" s="1"/>
  <c r="BX53" i="1" s="1"/>
  <c r="BT57" i="1"/>
  <c r="BV57" i="1" s="1"/>
  <c r="BX57" i="1" s="1"/>
  <c r="BT61" i="1"/>
  <c r="BV61" i="1" s="1"/>
  <c r="BX61" i="1" s="1"/>
  <c r="BT65" i="1"/>
  <c r="BV65" i="1" s="1"/>
  <c r="BX65" i="1" s="1"/>
  <c r="BT67" i="1"/>
  <c r="BV67" i="1" s="1"/>
  <c r="BX67" i="1" s="1"/>
  <c r="AN67" i="1"/>
  <c r="BT71" i="1"/>
  <c r="BV71" i="1" s="1"/>
  <c r="BX71" i="1" s="1"/>
  <c r="AN71" i="1"/>
  <c r="BT75" i="1"/>
  <c r="BV75" i="1" s="1"/>
  <c r="BX75" i="1" s="1"/>
  <c r="AN75" i="1"/>
  <c r="BT79" i="1"/>
  <c r="BV79" i="1" s="1"/>
  <c r="BX79" i="1" s="1"/>
  <c r="AN79" i="1"/>
  <c r="BT83" i="1"/>
  <c r="BV83" i="1" s="1"/>
  <c r="BX83" i="1" s="1"/>
  <c r="AN83" i="1"/>
  <c r="BT88" i="1"/>
  <c r="BV88" i="1" s="1"/>
  <c r="BX88" i="1" s="1"/>
  <c r="AN88" i="1"/>
  <c r="BT91" i="1"/>
  <c r="BV91" i="1" s="1"/>
  <c r="BX91" i="1" s="1"/>
  <c r="AN91" i="1"/>
  <c r="BT95" i="1"/>
  <c r="BV95" i="1" s="1"/>
  <c r="BX95" i="1" s="1"/>
  <c r="AN95" i="1"/>
  <c r="BT99" i="1"/>
  <c r="BV99" i="1" s="1"/>
  <c r="BX99" i="1" s="1"/>
  <c r="AN99" i="1"/>
  <c r="AN30" i="1"/>
  <c r="AN31" i="1"/>
  <c r="AN32" i="1"/>
  <c r="AN33" i="1"/>
  <c r="AN34" i="1"/>
  <c r="AN35" i="1"/>
  <c r="BT36" i="1"/>
  <c r="BV36" i="1" s="1"/>
  <c r="BX36" i="1" s="1"/>
  <c r="BT40" i="1"/>
  <c r="BV40" i="1" s="1"/>
  <c r="BX40" i="1" s="1"/>
  <c r="BT44" i="1"/>
  <c r="BV44" i="1" s="1"/>
  <c r="BX44" i="1" s="1"/>
  <c r="BT48" i="1"/>
  <c r="BV48" i="1" s="1"/>
  <c r="BX48" i="1" s="1"/>
  <c r="BT52" i="1"/>
  <c r="BV52" i="1" s="1"/>
  <c r="BX52" i="1" s="1"/>
  <c r="BT56" i="1"/>
  <c r="BV56" i="1" s="1"/>
  <c r="BX56" i="1" s="1"/>
  <c r="BT60" i="1"/>
  <c r="BV60" i="1" s="1"/>
  <c r="BX60" i="1" s="1"/>
  <c r="BT64" i="1"/>
  <c r="BV64" i="1" s="1"/>
  <c r="BX64" i="1" s="1"/>
  <c r="BT68" i="1"/>
  <c r="BV68" i="1" s="1"/>
  <c r="BX68" i="1" s="1"/>
  <c r="AN68" i="1"/>
  <c r="BT72" i="1"/>
  <c r="BV72" i="1" s="1"/>
  <c r="BX72" i="1" s="1"/>
  <c r="AN72" i="1"/>
  <c r="BT76" i="1"/>
  <c r="BV76" i="1" s="1"/>
  <c r="BX76" i="1" s="1"/>
  <c r="AN76" i="1"/>
  <c r="BT80" i="1"/>
  <c r="BV80" i="1" s="1"/>
  <c r="BX80" i="1" s="1"/>
  <c r="AN80" i="1"/>
  <c r="BT84" i="1"/>
  <c r="BV84" i="1" s="1"/>
  <c r="BX84" i="1" s="1"/>
  <c r="AN84" i="1"/>
  <c r="BT85" i="1"/>
  <c r="BV85" i="1" s="1"/>
  <c r="BX85" i="1" s="1"/>
  <c r="AN85" i="1"/>
  <c r="BT92" i="1"/>
  <c r="BV92" i="1" s="1"/>
  <c r="BX92" i="1" s="1"/>
  <c r="AN92" i="1"/>
  <c r="BT96" i="1"/>
  <c r="BV96" i="1" s="1"/>
  <c r="BX96" i="1" s="1"/>
  <c r="AN96" i="1"/>
  <c r="BT100" i="1"/>
  <c r="BV100" i="1" s="1"/>
  <c r="BX100" i="1" s="1"/>
  <c r="AN100" i="1"/>
  <c r="BT69" i="1"/>
  <c r="BV69" i="1" s="1"/>
  <c r="BX69" i="1" s="1"/>
  <c r="AN69" i="1"/>
  <c r="BT73" i="1"/>
  <c r="BV73" i="1" s="1"/>
  <c r="BX73" i="1" s="1"/>
  <c r="AN73" i="1"/>
  <c r="BT77" i="1"/>
  <c r="BV77" i="1" s="1"/>
  <c r="BX77" i="1" s="1"/>
  <c r="AN77" i="1"/>
  <c r="BT81" i="1"/>
  <c r="BV81" i="1" s="1"/>
  <c r="BX81" i="1" s="1"/>
  <c r="AN81" i="1"/>
  <c r="BT86" i="1"/>
  <c r="BV86" i="1" s="1"/>
  <c r="BX86" i="1" s="1"/>
  <c r="AN86" i="1"/>
  <c r="BT89" i="1"/>
  <c r="BV89" i="1" s="1"/>
  <c r="BX89" i="1" s="1"/>
  <c r="AN89" i="1"/>
  <c r="BT93" i="1"/>
  <c r="BV93" i="1" s="1"/>
  <c r="BX93" i="1" s="1"/>
  <c r="AN93" i="1"/>
  <c r="BT97" i="1"/>
  <c r="BV97" i="1" s="1"/>
  <c r="BX97" i="1" s="1"/>
  <c r="AN97" i="1"/>
  <c r="BT101" i="1"/>
  <c r="BV101" i="1" s="1"/>
  <c r="BX101" i="1" s="1"/>
  <c r="AN101" i="1"/>
  <c r="AN103" i="1"/>
  <c r="AN104" i="1"/>
  <c r="AN105" i="1"/>
  <c r="AN106" i="1"/>
  <c r="AN107" i="1"/>
</calcChain>
</file>

<file path=xl/sharedStrings.xml><?xml version="1.0" encoding="utf-8"?>
<sst xmlns="http://schemas.openxmlformats.org/spreadsheetml/2006/main" count="4426" uniqueCount="315">
  <si>
    <t>2014-2015学年第一学期班级成绩汇总表</t>
  </si>
  <si>
    <t>2014-2015学年第二学期班级成绩汇总表</t>
  </si>
  <si>
    <t>序号</t>
  </si>
  <si>
    <t>学号</t>
  </si>
  <si>
    <t>姓名</t>
  </si>
  <si>
    <t>高等数学Ⅰ(一)/必修课/4.5</t>
  </si>
  <si>
    <t>混凝土结构设计原理/必修课/4</t>
  </si>
  <si>
    <t>建筑工程估价课程设计/实践课/1</t>
  </si>
  <si>
    <t>土木工程施工/必修课/3</t>
  </si>
  <si>
    <t>土木工程与工程造价概论/必修课/1.5</t>
  </si>
  <si>
    <t>工程经济学/必修课/2.5</t>
  </si>
  <si>
    <t>信息检索/拓展选修课/2</t>
  </si>
  <si>
    <t>工程项目管理课程设计/实践课/1</t>
  </si>
  <si>
    <t>施工组织学/选修课/2</t>
  </si>
  <si>
    <t>工程测量课程设计/实践课/1</t>
  </si>
  <si>
    <t>建设工程招投标(案例)/选修课/1.5</t>
  </si>
  <si>
    <t>建筑工程法规/选修课/2</t>
  </si>
  <si>
    <t>航空概论/拓展选修课/2</t>
  </si>
  <si>
    <t>计算机应用基础/必修课/2</t>
  </si>
  <si>
    <t>土力学/选修课/2</t>
  </si>
  <si>
    <t>土木工程施工课程设计/实践课/1</t>
  </si>
  <si>
    <t>合同策划与管理/必修课/2</t>
  </si>
  <si>
    <t>土木工程测量/必修课/2.5</t>
  </si>
  <si>
    <t>房屋建筑学课程设计/实践课/1</t>
  </si>
  <si>
    <t>工程定额/选修课/1.5</t>
  </si>
  <si>
    <t>环境科学与技术/必修课/3</t>
  </si>
  <si>
    <t>微软办公软件应用/必修课/3</t>
  </si>
  <si>
    <t>房屋建筑学/必修课/3</t>
  </si>
  <si>
    <t>结构力学/必修课/6</t>
  </si>
  <si>
    <t>托福写作(二)/必修课/1</t>
  </si>
  <si>
    <t>工程经济学/选修课/2</t>
  </si>
  <si>
    <t>工程项目管理/必修课/3</t>
  </si>
  <si>
    <t>工程制图/必修课/3</t>
  </si>
  <si>
    <t>运筹学/必修课/3.5</t>
  </si>
  <si>
    <t>建筑施工技术/必修课/3</t>
  </si>
  <si>
    <t>土木工程概论/必修课/2</t>
  </si>
  <si>
    <t>个人发展/必修课/1</t>
  </si>
  <si>
    <t>建筑工程估价/必修课/3</t>
  </si>
  <si>
    <t>建筑设备/选修课/2</t>
  </si>
  <si>
    <t>加权成绩1</t>
  </si>
  <si>
    <t xml:space="preserve">学分1
</t>
  </si>
  <si>
    <t xml:space="preserve">综合成绩1
</t>
  </si>
  <si>
    <t>混凝土结构设计课程设计/实践课/1</t>
  </si>
  <si>
    <t>建设监理导论/选修课/1.5</t>
  </si>
  <si>
    <t>砌体结构/必修课/2</t>
  </si>
  <si>
    <t>基建会计/选修课/2</t>
  </si>
  <si>
    <t>园林绿化工程估价(案例)/选修课/2</t>
  </si>
  <si>
    <t>概率论与数理统计/选修课/3.5</t>
  </si>
  <si>
    <t>安装工程估价课程设计/实践课/1</t>
  </si>
  <si>
    <t>企业战略管理/拓展选修课/2.5</t>
  </si>
  <si>
    <t>就业指导/必修课/1</t>
  </si>
  <si>
    <t>线性代数/选修课/2.5</t>
  </si>
  <si>
    <t>高等数学Ⅰ(二)/必修课/6</t>
  </si>
  <si>
    <t>工程风险与保险/选修课/1</t>
  </si>
  <si>
    <t>平法制图/选修课/1.5</t>
  </si>
  <si>
    <t>高层建筑结构设计/必修课/2</t>
  </si>
  <si>
    <t>砌体结构课程设计/实践课/1</t>
  </si>
  <si>
    <t>混凝土结构设计/必修课/3</t>
  </si>
  <si>
    <t>建设监理概论/选修课/2</t>
  </si>
  <si>
    <t>市政工程估价(案例)/选修课/2</t>
  </si>
  <si>
    <t>建设项目评估/选修课/2.5</t>
  </si>
  <si>
    <t>建筑工程CAD/选修课/2</t>
  </si>
  <si>
    <t>专业实习/实践课/2</t>
  </si>
  <si>
    <t>安装工程估价(案例)/必修课/2.5</t>
  </si>
  <si>
    <t>钢结构设计原理/必修课/3</t>
  </si>
  <si>
    <t>建筑工程造价/选修课/2</t>
  </si>
  <si>
    <t>工程项目投资融资/选修课/2</t>
  </si>
  <si>
    <t>加权成绩2</t>
  </si>
  <si>
    <t>学分2</t>
  </si>
  <si>
    <t>综合成绩2</t>
  </si>
  <si>
    <t>总加权成绩</t>
  </si>
  <si>
    <t>总学分</t>
  </si>
  <si>
    <t>总综合成绩</t>
  </si>
  <si>
    <t>六级加分</t>
  </si>
  <si>
    <t>最终成绩</t>
  </si>
  <si>
    <t>122302151</t>
  </si>
  <si>
    <t>张媛媛</t>
  </si>
  <si>
    <t/>
  </si>
  <si>
    <t>95</t>
  </si>
  <si>
    <t>85</t>
  </si>
  <si>
    <t>75</t>
  </si>
  <si>
    <t>122303212</t>
  </si>
  <si>
    <t>李园园</t>
  </si>
  <si>
    <t>122303105</t>
  </si>
  <si>
    <t>郭玉粉</t>
  </si>
  <si>
    <t>122303132</t>
  </si>
  <si>
    <t>杨俊杰</t>
  </si>
  <si>
    <t>122303216</t>
  </si>
  <si>
    <t>马毅</t>
  </si>
  <si>
    <t>122303224</t>
  </si>
  <si>
    <t>王董阳</t>
  </si>
  <si>
    <t>122303126</t>
  </si>
  <si>
    <t>王健宇</t>
  </si>
  <si>
    <t>65</t>
  </si>
  <si>
    <t>122303311</t>
  </si>
  <si>
    <t>李洋</t>
  </si>
  <si>
    <t>122303131</t>
  </si>
  <si>
    <t>辛豆</t>
  </si>
  <si>
    <t>122303239</t>
  </si>
  <si>
    <t>朱彩虹</t>
  </si>
  <si>
    <t>122303122</t>
  </si>
  <si>
    <t>田五堰</t>
  </si>
  <si>
    <t>57</t>
  </si>
  <si>
    <t>122303109</t>
  </si>
  <si>
    <t>李翰</t>
  </si>
  <si>
    <t>122303209</t>
  </si>
  <si>
    <t>李嘉原</t>
  </si>
  <si>
    <t>122303235</t>
  </si>
  <si>
    <t>张雪</t>
  </si>
  <si>
    <t>122303111</t>
  </si>
  <si>
    <t>李帅杰</t>
  </si>
  <si>
    <t>122303324</t>
  </si>
  <si>
    <t>王豪</t>
  </si>
  <si>
    <t>122303222</t>
  </si>
  <si>
    <t>田自得</t>
  </si>
  <si>
    <t>122303110</t>
  </si>
  <si>
    <t>李鹏飞</t>
  </si>
  <si>
    <t>122303140</t>
  </si>
  <si>
    <t>仝治辉</t>
  </si>
  <si>
    <t>122303337</t>
  </si>
  <si>
    <t>赵明星</t>
  </si>
  <si>
    <t>122303228</t>
  </si>
  <si>
    <t>王自召</t>
  </si>
  <si>
    <t>122303330</t>
  </si>
  <si>
    <t>谢梦翔</t>
  </si>
  <si>
    <t>122303129</t>
  </si>
  <si>
    <t>魏鹏阳</t>
  </si>
  <si>
    <t>122303225</t>
  </si>
  <si>
    <t>王虹凯</t>
  </si>
  <si>
    <t xml:space="preserve"> </t>
  </si>
  <si>
    <t>122303328</t>
  </si>
  <si>
    <t>王舸帆</t>
  </si>
  <si>
    <t>122303332</t>
  </si>
  <si>
    <t>杨曙光</t>
  </si>
  <si>
    <t>122303334</t>
  </si>
  <si>
    <t>张尚琦</t>
  </si>
  <si>
    <t>122303104</t>
  </si>
  <si>
    <t>郭康康</t>
  </si>
  <si>
    <t>122303312</t>
  </si>
  <si>
    <t>李铮</t>
  </si>
  <si>
    <t>122303221</t>
  </si>
  <si>
    <t>陶源</t>
  </si>
  <si>
    <t>122303117</t>
  </si>
  <si>
    <t>南楠</t>
  </si>
  <si>
    <t>122303316</t>
  </si>
  <si>
    <t>莫跃冰</t>
  </si>
  <si>
    <t>55</t>
  </si>
  <si>
    <t>122303127</t>
  </si>
  <si>
    <t>王烁斐</t>
  </si>
  <si>
    <t>122303106</t>
  </si>
  <si>
    <t>侯凯升</t>
  </si>
  <si>
    <t>122303327</t>
  </si>
  <si>
    <t>王亚乐</t>
  </si>
  <si>
    <t>122303125</t>
  </si>
  <si>
    <t>王浩东</t>
  </si>
  <si>
    <t>46</t>
  </si>
  <si>
    <t>122303227</t>
  </si>
  <si>
    <t>王雪</t>
  </si>
  <si>
    <t>122303214</t>
  </si>
  <si>
    <t>刘攀强</t>
  </si>
  <si>
    <t>122303302</t>
  </si>
  <si>
    <t>高寒旭</t>
  </si>
  <si>
    <t>122303303</t>
  </si>
  <si>
    <t>郭晨阳</t>
  </si>
  <si>
    <t>122303326</t>
  </si>
  <si>
    <t>王上博</t>
  </si>
  <si>
    <t>122303133</t>
  </si>
  <si>
    <t>杨涛齐</t>
  </si>
  <si>
    <t>58</t>
  </si>
  <si>
    <t>45</t>
  </si>
  <si>
    <t>122303336</t>
  </si>
  <si>
    <t>张峥</t>
  </si>
  <si>
    <t>122303329</t>
  </si>
  <si>
    <t>魏泽</t>
  </si>
  <si>
    <t>122303203</t>
  </si>
  <si>
    <t>郭彬</t>
  </si>
  <si>
    <t>122303308</t>
  </si>
  <si>
    <t>康磊</t>
  </si>
  <si>
    <t>59</t>
  </si>
  <si>
    <t>122303335</t>
  </si>
  <si>
    <t>张亚沛</t>
  </si>
  <si>
    <t>56</t>
  </si>
  <si>
    <t>122303331</t>
  </si>
  <si>
    <t>杨怀宇</t>
  </si>
  <si>
    <t>122303339</t>
  </si>
  <si>
    <t>祝新光</t>
  </si>
  <si>
    <t>122303134</t>
  </si>
  <si>
    <t>张浩</t>
  </si>
  <si>
    <t>122302130</t>
  </si>
  <si>
    <t>毛鑫</t>
  </si>
  <si>
    <t>122303231</t>
  </si>
  <si>
    <t>薛昆伦</t>
  </si>
  <si>
    <t>122302115</t>
  </si>
  <si>
    <t>雷啸</t>
  </si>
  <si>
    <t>122303213</t>
  </si>
  <si>
    <t>刘昂</t>
  </si>
  <si>
    <t>51</t>
  </si>
  <si>
    <t>122303321</t>
  </si>
  <si>
    <t>田鹏</t>
  </si>
  <si>
    <t>50</t>
  </si>
  <si>
    <t>122303116</t>
  </si>
  <si>
    <t>马晓飞</t>
  </si>
  <si>
    <t>122303107</t>
  </si>
  <si>
    <t>黄道乾</t>
  </si>
  <si>
    <t>53</t>
  </si>
  <si>
    <t>122303103</t>
  </si>
  <si>
    <t>谷雪龙</t>
  </si>
  <si>
    <t>122303238</t>
  </si>
  <si>
    <t>赵新亚</t>
  </si>
  <si>
    <t>122303323</t>
  </si>
  <si>
    <t>王鼎文</t>
  </si>
  <si>
    <t>122303320</t>
  </si>
  <si>
    <t>孙高朋</t>
  </si>
  <si>
    <t>122303236</t>
  </si>
  <si>
    <t>张照亮</t>
  </si>
  <si>
    <t>122303220</t>
  </si>
  <si>
    <t>孙财威</t>
  </si>
  <si>
    <t>122303102</t>
  </si>
  <si>
    <t>董树祥</t>
  </si>
  <si>
    <t>122303317</t>
  </si>
  <si>
    <t>齐陆军</t>
  </si>
  <si>
    <t>43</t>
  </si>
  <si>
    <t>122303240</t>
  </si>
  <si>
    <t>闫俊杰</t>
  </si>
  <si>
    <t>122303128</t>
  </si>
  <si>
    <t>王涌涌</t>
  </si>
  <si>
    <t>52</t>
  </si>
  <si>
    <t>122303130</t>
  </si>
  <si>
    <t>毋昊</t>
  </si>
  <si>
    <t>122303206</t>
  </si>
  <si>
    <t>胡源涛</t>
  </si>
  <si>
    <t>122303310</t>
  </si>
  <si>
    <t>李帅</t>
  </si>
  <si>
    <t>122303307</t>
  </si>
  <si>
    <t>贾冰豪</t>
  </si>
  <si>
    <t>122303313</t>
  </si>
  <si>
    <t>刘闯</t>
  </si>
  <si>
    <t>48</t>
  </si>
  <si>
    <t>122303215</t>
  </si>
  <si>
    <t>刘晓岩</t>
  </si>
  <si>
    <t>122303229</t>
  </si>
  <si>
    <t>魏世杰</t>
  </si>
  <si>
    <t>122303325</t>
  </si>
  <si>
    <t>王健</t>
  </si>
  <si>
    <t>122303232</t>
  </si>
  <si>
    <t>杨龙锋</t>
  </si>
  <si>
    <t>122303202</t>
  </si>
  <si>
    <t>杜昊洋</t>
  </si>
  <si>
    <t>122303315</t>
  </si>
  <si>
    <t>吕明杨</t>
  </si>
  <si>
    <t>122303333</t>
  </si>
  <si>
    <t>张栋</t>
  </si>
  <si>
    <t>0</t>
  </si>
  <si>
    <t>122303219</t>
  </si>
  <si>
    <t>史公初</t>
  </si>
  <si>
    <t>122303318</t>
  </si>
  <si>
    <t>任昀棋</t>
  </si>
  <si>
    <t>122303207</t>
  </si>
  <si>
    <t>黄炼</t>
  </si>
  <si>
    <t>122303233</t>
  </si>
  <si>
    <t>杨亚辉</t>
  </si>
  <si>
    <t>49</t>
  </si>
  <si>
    <t>122303211</t>
  </si>
  <si>
    <t>李扬</t>
  </si>
  <si>
    <t>122303139</t>
  </si>
  <si>
    <t>郑治</t>
  </si>
  <si>
    <t>122303138</t>
  </si>
  <si>
    <t>赵天昊</t>
  </si>
  <si>
    <t>54</t>
  </si>
  <si>
    <t>122303314</t>
  </si>
  <si>
    <t>刘沛霖</t>
  </si>
  <si>
    <t>122303304</t>
  </si>
  <si>
    <t>郭亚龙</t>
  </si>
  <si>
    <t>122303218</t>
  </si>
  <si>
    <t>秦剑</t>
  </si>
  <si>
    <t>42</t>
  </si>
  <si>
    <t>122303112</t>
  </si>
  <si>
    <t>李仪嘉</t>
  </si>
  <si>
    <t>122303124</t>
  </si>
  <si>
    <t>王东东</t>
  </si>
  <si>
    <t>24</t>
  </si>
  <si>
    <t>122303121</t>
  </si>
  <si>
    <t>谭水龙</t>
  </si>
  <si>
    <t>40</t>
  </si>
  <si>
    <t>122303306</t>
  </si>
  <si>
    <t>胡潇斌</t>
  </si>
  <si>
    <t>122303226</t>
  </si>
  <si>
    <t>王梦柯</t>
  </si>
  <si>
    <t>122303223</t>
  </si>
  <si>
    <t>王崇贞</t>
  </si>
  <si>
    <t>122303208</t>
  </si>
  <si>
    <t>金江博</t>
  </si>
  <si>
    <t>44</t>
  </si>
  <si>
    <t>122303118</t>
  </si>
  <si>
    <t>乔玉忠</t>
  </si>
  <si>
    <t>19</t>
  </si>
  <si>
    <t>122303309</t>
  </si>
  <si>
    <t>李能</t>
  </si>
  <si>
    <t>122303119</t>
  </si>
  <si>
    <t>申飞</t>
  </si>
  <si>
    <t>122303305</t>
  </si>
  <si>
    <t>洪波</t>
  </si>
  <si>
    <t>122303113</t>
  </si>
  <si>
    <t>刘喆方</t>
  </si>
  <si>
    <t>122303136</t>
  </si>
  <si>
    <t>张耀华</t>
  </si>
  <si>
    <t>34</t>
  </si>
  <si>
    <t>122303114</t>
  </si>
  <si>
    <t>刘航</t>
  </si>
  <si>
    <t>30</t>
  </si>
  <si>
    <t>122303319</t>
  </si>
  <si>
    <t>史晓丹</t>
  </si>
  <si>
    <t>39</t>
  </si>
  <si>
    <t>27</t>
  </si>
  <si>
    <t xml:space="preserve">备注：标红的为有科目不及格的;序号标红的为一学年中有科目不及格的。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</si>
</sst>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24"/>
      <color indexed="8"/>
      <name val="宋体"/>
      <charset val="134"/>
    </font>
    <font>
      <sz val="9"/>
      <name val="宋体"/>
      <charset val="134"/>
    </font>
    <font>
      <b/>
      <sz val="14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0" fillId="0" borderId="0" xfId="0" applyAlignment="1">
      <alignment horizontal="center" vertical="center" wrapText="1" readingOrder="1"/>
    </xf>
    <xf numFmtId="0" fontId="7" fillId="0" borderId="1" xfId="0" applyFont="1" applyFill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14"/>
  <sheetViews>
    <sheetView tabSelected="1" workbookViewId="0">
      <selection activeCell="BM4" sqref="BM4"/>
    </sheetView>
  </sheetViews>
  <sheetFormatPr defaultColWidth="6.625" defaultRowHeight="13.5" x14ac:dyDescent="0.15"/>
  <cols>
    <col min="1" max="1" width="6.625" style="1"/>
    <col min="2" max="2" width="11.875" style="1" customWidth="1"/>
    <col min="3" max="3" width="7.875" style="1" customWidth="1"/>
    <col min="4" max="37" width="6.625" style="1"/>
    <col min="38" max="38" width="11.25" style="2" customWidth="1"/>
    <col min="39" max="39" width="8.125" style="2" customWidth="1"/>
    <col min="40" max="40" width="16" style="2" customWidth="1"/>
    <col min="41" max="41" width="6.625" style="2"/>
    <col min="42" max="42" width="12" style="2" customWidth="1"/>
    <col min="43" max="43" width="7.625" style="2" customWidth="1"/>
    <col min="44" max="68" width="6.625" style="2"/>
    <col min="69" max="69" width="10.125" style="2" customWidth="1"/>
    <col min="70" max="70" width="8.125" style="2" customWidth="1"/>
    <col min="71" max="71" width="15.25" style="2" customWidth="1"/>
    <col min="72" max="72" width="13.125" style="2" customWidth="1"/>
    <col min="73" max="73" width="11.125" style="2" customWidth="1"/>
    <col min="74" max="74" width="15.25" style="2" customWidth="1"/>
    <col min="75" max="75" width="10.25" style="2" customWidth="1"/>
    <col min="76" max="76" width="16.25" style="2" customWidth="1"/>
    <col min="77" max="16384" width="6.625" style="2"/>
  </cols>
  <sheetData>
    <row r="1" spans="1:76" x14ac:dyDescent="0.1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P1" s="17" t="s">
        <v>1</v>
      </c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</row>
    <row r="2" spans="1:76" x14ac:dyDescent="0.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9"/>
      <c r="AM2" s="19"/>
      <c r="AN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</row>
    <row r="3" spans="1:76" s="13" customFormat="1" ht="104.25" customHeight="1" x14ac:dyDescent="0.15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  <c r="R3" s="10" t="s">
        <v>19</v>
      </c>
      <c r="S3" s="10" t="s">
        <v>20</v>
      </c>
      <c r="T3" s="10" t="s">
        <v>21</v>
      </c>
      <c r="U3" s="10" t="s">
        <v>22</v>
      </c>
      <c r="V3" s="10" t="s">
        <v>23</v>
      </c>
      <c r="W3" s="10" t="s">
        <v>24</v>
      </c>
      <c r="X3" s="10" t="s">
        <v>25</v>
      </c>
      <c r="Y3" s="10" t="s">
        <v>26</v>
      </c>
      <c r="Z3" s="10" t="s">
        <v>27</v>
      </c>
      <c r="AA3" s="10" t="s">
        <v>28</v>
      </c>
      <c r="AB3" s="10" t="s">
        <v>29</v>
      </c>
      <c r="AC3" s="10" t="s">
        <v>30</v>
      </c>
      <c r="AD3" s="10" t="s">
        <v>31</v>
      </c>
      <c r="AE3" s="10" t="s">
        <v>32</v>
      </c>
      <c r="AF3" s="10" t="s">
        <v>33</v>
      </c>
      <c r="AG3" s="10" t="s">
        <v>34</v>
      </c>
      <c r="AH3" s="10" t="s">
        <v>35</v>
      </c>
      <c r="AI3" s="10" t="s">
        <v>36</v>
      </c>
      <c r="AJ3" s="10" t="s">
        <v>37</v>
      </c>
      <c r="AK3" s="11" t="s">
        <v>38</v>
      </c>
      <c r="AL3" s="14" t="s">
        <v>39</v>
      </c>
      <c r="AM3" s="15" t="s">
        <v>40</v>
      </c>
      <c r="AN3" s="15" t="s">
        <v>41</v>
      </c>
      <c r="AO3" s="12"/>
      <c r="AP3" s="11" t="s">
        <v>3</v>
      </c>
      <c r="AQ3" s="11" t="s">
        <v>4</v>
      </c>
      <c r="AR3" s="11" t="s">
        <v>42</v>
      </c>
      <c r="AS3" s="11" t="s">
        <v>43</v>
      </c>
      <c r="AT3" s="11" t="s">
        <v>44</v>
      </c>
      <c r="AU3" s="11" t="s">
        <v>45</v>
      </c>
      <c r="AV3" s="11" t="s">
        <v>46</v>
      </c>
      <c r="AW3" s="11" t="s">
        <v>47</v>
      </c>
      <c r="AX3" s="11" t="s">
        <v>48</v>
      </c>
      <c r="AY3" s="11" t="s">
        <v>49</v>
      </c>
      <c r="AZ3" s="11" t="s">
        <v>50</v>
      </c>
      <c r="BA3" s="11" t="s">
        <v>51</v>
      </c>
      <c r="BB3" s="11" t="s">
        <v>52</v>
      </c>
      <c r="BC3" s="11" t="s">
        <v>53</v>
      </c>
      <c r="BD3" s="11" t="s">
        <v>54</v>
      </c>
      <c r="BE3" s="11" t="s">
        <v>55</v>
      </c>
      <c r="BF3" s="11" t="s">
        <v>56</v>
      </c>
      <c r="BG3" s="11" t="s">
        <v>57</v>
      </c>
      <c r="BH3" s="11" t="s">
        <v>58</v>
      </c>
      <c r="BI3" s="11" t="s">
        <v>59</v>
      </c>
      <c r="BJ3" s="11" t="s">
        <v>60</v>
      </c>
      <c r="BK3" s="11" t="s">
        <v>61</v>
      </c>
      <c r="BL3" s="11" t="s">
        <v>62</v>
      </c>
      <c r="BM3" s="11" t="s">
        <v>63</v>
      </c>
      <c r="BN3" s="11" t="s">
        <v>64</v>
      </c>
      <c r="BO3" s="11" t="s">
        <v>65</v>
      </c>
      <c r="BP3" s="11" t="s">
        <v>66</v>
      </c>
      <c r="BQ3" s="15" t="s">
        <v>67</v>
      </c>
      <c r="BR3" s="15" t="s">
        <v>68</v>
      </c>
      <c r="BS3" s="15" t="s">
        <v>69</v>
      </c>
      <c r="BT3" s="15" t="s">
        <v>70</v>
      </c>
      <c r="BU3" s="15" t="s">
        <v>71</v>
      </c>
      <c r="BV3" s="15" t="s">
        <v>72</v>
      </c>
      <c r="BW3" s="15" t="s">
        <v>73</v>
      </c>
      <c r="BX3" s="15" t="s">
        <v>74</v>
      </c>
    </row>
    <row r="4" spans="1:76" x14ac:dyDescent="0.15">
      <c r="A4" s="3">
        <v>1</v>
      </c>
      <c r="B4" s="6" t="s">
        <v>81</v>
      </c>
      <c r="C4" s="6" t="s">
        <v>82</v>
      </c>
      <c r="D4" s="6" t="s">
        <v>77</v>
      </c>
      <c r="E4" s="7">
        <v>97</v>
      </c>
      <c r="F4" s="6" t="s">
        <v>77</v>
      </c>
      <c r="G4" s="7">
        <v>88</v>
      </c>
      <c r="H4" s="6" t="s">
        <v>77</v>
      </c>
      <c r="I4" s="6" t="s">
        <v>77</v>
      </c>
      <c r="J4" s="7">
        <v>94</v>
      </c>
      <c r="K4" s="6" t="s">
        <v>77</v>
      </c>
      <c r="L4" s="6" t="s">
        <v>77</v>
      </c>
      <c r="M4" s="6" t="s">
        <v>78</v>
      </c>
      <c r="N4" s="6" t="s">
        <v>77</v>
      </c>
      <c r="O4" s="6" t="s">
        <v>79</v>
      </c>
      <c r="P4" s="7">
        <v>89</v>
      </c>
      <c r="Q4" s="6" t="s">
        <v>77</v>
      </c>
      <c r="R4" s="6" t="s">
        <v>77</v>
      </c>
      <c r="S4" s="6" t="s">
        <v>79</v>
      </c>
      <c r="T4" s="6" t="s">
        <v>77</v>
      </c>
      <c r="U4" s="7">
        <v>89</v>
      </c>
      <c r="V4" s="6" t="s">
        <v>79</v>
      </c>
      <c r="W4" s="6" t="s">
        <v>77</v>
      </c>
      <c r="X4" s="7">
        <v>90</v>
      </c>
      <c r="Y4" s="7">
        <v>97</v>
      </c>
      <c r="Z4" s="7">
        <v>89</v>
      </c>
      <c r="AA4" s="7">
        <v>96</v>
      </c>
      <c r="AB4" s="7">
        <v>84</v>
      </c>
      <c r="AC4" s="7">
        <v>78</v>
      </c>
      <c r="AD4" s="6" t="s">
        <v>77</v>
      </c>
      <c r="AE4" s="6" t="s">
        <v>77</v>
      </c>
      <c r="AF4" s="6" t="s">
        <v>77</v>
      </c>
      <c r="AG4" s="6" t="s">
        <v>77</v>
      </c>
      <c r="AH4" s="6" t="s">
        <v>77</v>
      </c>
      <c r="AI4" s="7">
        <v>94</v>
      </c>
      <c r="AJ4" s="6" t="s">
        <v>77</v>
      </c>
      <c r="AK4" s="7">
        <v>95</v>
      </c>
      <c r="AL4" s="16">
        <f>E4*4+G4*3+J4*2+M4*1+O4*2+P4*2+S4*1+U4*2.5+V4*1+X4*3+Y4*3+Z4*3+AA4*6+AB4*1+AC4*2+AI4*1+AK4*2</f>
        <v>3603.5</v>
      </c>
      <c r="AM4" s="16">
        <v>39.5</v>
      </c>
      <c r="AN4" s="16">
        <f t="shared" ref="AN4:AN35" si="0">AL4/AM4</f>
        <v>91.22784810126582</v>
      </c>
      <c r="AO4" s="5"/>
      <c r="AP4" s="6" t="s">
        <v>81</v>
      </c>
      <c r="AQ4" s="6" t="s">
        <v>82</v>
      </c>
      <c r="AR4" s="6" t="s">
        <v>79</v>
      </c>
      <c r="AS4" s="6" t="s">
        <v>77</v>
      </c>
      <c r="AT4" s="7">
        <v>88</v>
      </c>
      <c r="AU4" s="6" t="s">
        <v>77</v>
      </c>
      <c r="AV4" s="6" t="s">
        <v>77</v>
      </c>
      <c r="AW4" s="7">
        <v>81</v>
      </c>
      <c r="AX4" s="6" t="s">
        <v>77</v>
      </c>
      <c r="AY4" s="6" t="s">
        <v>77</v>
      </c>
      <c r="AZ4" s="7">
        <v>94</v>
      </c>
      <c r="BA4" s="7">
        <v>94</v>
      </c>
      <c r="BB4" s="6" t="s">
        <v>77</v>
      </c>
      <c r="BC4" s="6" t="s">
        <v>77</v>
      </c>
      <c r="BD4" s="6" t="s">
        <v>77</v>
      </c>
      <c r="BE4" s="7">
        <v>91</v>
      </c>
      <c r="BF4" s="6" t="s">
        <v>80</v>
      </c>
      <c r="BG4" s="7">
        <v>88</v>
      </c>
      <c r="BH4" s="6" t="s">
        <v>79</v>
      </c>
      <c r="BI4" s="6" t="s">
        <v>77</v>
      </c>
      <c r="BJ4" s="6" t="s">
        <v>77</v>
      </c>
      <c r="BK4" s="6" t="s">
        <v>79</v>
      </c>
      <c r="BL4" s="6" t="s">
        <v>79</v>
      </c>
      <c r="BM4" s="6" t="s">
        <v>77</v>
      </c>
      <c r="BN4" s="7">
        <v>96</v>
      </c>
      <c r="BO4" s="7">
        <v>92</v>
      </c>
      <c r="BP4" s="7"/>
      <c r="BQ4" s="22">
        <f>AR4*1+AT4*2+AW4*3.5+AZ4*1+BA4*1+BE4*2+BF4*1+BG4*3+BH4*2+BK4*2+BL4*2+BN4*3+BO4*2</f>
        <v>2235.5</v>
      </c>
      <c r="BR4" s="16">
        <v>27</v>
      </c>
      <c r="BS4" s="16">
        <f t="shared" ref="BS4:BS35" si="1">BQ4/BR4</f>
        <v>82.796296296296291</v>
      </c>
      <c r="BT4" s="16">
        <f t="shared" ref="BT4:BT35" si="2">AL4+BQ4</f>
        <v>5839</v>
      </c>
      <c r="BU4" s="16">
        <f t="shared" ref="BU4:BU35" si="3">AM4+BR4</f>
        <v>66.5</v>
      </c>
      <c r="BV4" s="16">
        <f t="shared" ref="BV4:BV35" si="4">BT4/BU4</f>
        <v>87.804511278195491</v>
      </c>
      <c r="BW4" s="16">
        <v>0</v>
      </c>
      <c r="BX4" s="16">
        <f t="shared" ref="BX4:BX35" si="5">BV4+BW4</f>
        <v>87.804511278195491</v>
      </c>
    </row>
    <row r="5" spans="1:76" x14ac:dyDescent="0.15">
      <c r="A5" s="3">
        <v>2</v>
      </c>
      <c r="B5" s="6" t="s">
        <v>83</v>
      </c>
      <c r="C5" s="6" t="s">
        <v>84</v>
      </c>
      <c r="D5" s="6" t="s">
        <v>77</v>
      </c>
      <c r="E5" s="7">
        <v>86</v>
      </c>
      <c r="F5" s="6" t="s">
        <v>77</v>
      </c>
      <c r="G5" s="7">
        <v>88</v>
      </c>
      <c r="H5" s="6" t="s">
        <v>77</v>
      </c>
      <c r="I5" s="6" t="s">
        <v>77</v>
      </c>
      <c r="J5" s="6" t="s">
        <v>77</v>
      </c>
      <c r="K5" s="6" t="s">
        <v>77</v>
      </c>
      <c r="L5" s="6" t="s">
        <v>77</v>
      </c>
      <c r="M5" s="6" t="s">
        <v>78</v>
      </c>
      <c r="N5" s="6" t="s">
        <v>77</v>
      </c>
      <c r="O5" s="6" t="s">
        <v>79</v>
      </c>
      <c r="P5" s="7">
        <v>90</v>
      </c>
      <c r="Q5" s="6" t="s">
        <v>77</v>
      </c>
      <c r="R5" s="7">
        <v>94</v>
      </c>
      <c r="S5" s="6" t="s">
        <v>78</v>
      </c>
      <c r="T5" s="6" t="s">
        <v>77</v>
      </c>
      <c r="U5" s="7">
        <v>89</v>
      </c>
      <c r="V5" s="6" t="s">
        <v>79</v>
      </c>
      <c r="W5" s="6" t="s">
        <v>77</v>
      </c>
      <c r="X5" s="7">
        <v>91</v>
      </c>
      <c r="Y5" s="7">
        <v>91</v>
      </c>
      <c r="Z5" s="7">
        <v>76</v>
      </c>
      <c r="AA5" s="7">
        <v>97</v>
      </c>
      <c r="AB5" s="7">
        <v>82</v>
      </c>
      <c r="AC5" s="7">
        <v>71</v>
      </c>
      <c r="AD5" s="6" t="s">
        <v>77</v>
      </c>
      <c r="AE5" s="6" t="s">
        <v>77</v>
      </c>
      <c r="AF5" s="6" t="s">
        <v>77</v>
      </c>
      <c r="AG5" s="6" t="s">
        <v>77</v>
      </c>
      <c r="AH5" s="6" t="s">
        <v>77</v>
      </c>
      <c r="AI5" s="7">
        <v>91</v>
      </c>
      <c r="AJ5" s="6" t="s">
        <v>77</v>
      </c>
      <c r="AK5" s="7">
        <v>86</v>
      </c>
      <c r="AL5" s="16">
        <f>E5*4+G5*3+M5*1+O5*2+P5*2+R5*2+S5*1+U5*2.5+V5*1+X5*3+Y5*3+Z5*3+AA5*6+AB5*1+AC5*2+AI5*1+AK5*2</f>
        <v>3486.5</v>
      </c>
      <c r="AM5" s="16">
        <v>39.5</v>
      </c>
      <c r="AN5" s="16">
        <f t="shared" si="0"/>
        <v>88.265822784810126</v>
      </c>
      <c r="AO5" s="5"/>
      <c r="AP5" s="6" t="s">
        <v>83</v>
      </c>
      <c r="AQ5" s="6" t="s">
        <v>84</v>
      </c>
      <c r="AR5" s="6" t="s">
        <v>80</v>
      </c>
      <c r="AS5" s="6" t="s">
        <v>77</v>
      </c>
      <c r="AT5" s="7">
        <v>84</v>
      </c>
      <c r="AU5" s="6" t="s">
        <v>77</v>
      </c>
      <c r="AV5" s="6" t="s">
        <v>77</v>
      </c>
      <c r="AW5" s="7">
        <v>85</v>
      </c>
      <c r="AX5" s="6" t="s">
        <v>77</v>
      </c>
      <c r="AY5" s="7">
        <v>89</v>
      </c>
      <c r="AZ5" s="7">
        <v>93</v>
      </c>
      <c r="BA5" s="7">
        <v>93</v>
      </c>
      <c r="BB5" s="6" t="s">
        <v>77</v>
      </c>
      <c r="BC5" s="6" t="s">
        <v>77</v>
      </c>
      <c r="BD5" s="6" t="s">
        <v>77</v>
      </c>
      <c r="BE5" s="7">
        <v>90</v>
      </c>
      <c r="BF5" s="6" t="s">
        <v>79</v>
      </c>
      <c r="BG5" s="7">
        <v>68</v>
      </c>
      <c r="BH5" s="6" t="s">
        <v>79</v>
      </c>
      <c r="BI5" s="6" t="s">
        <v>77</v>
      </c>
      <c r="BJ5" s="6" t="s">
        <v>77</v>
      </c>
      <c r="BK5" s="6" t="s">
        <v>79</v>
      </c>
      <c r="BL5" s="6" t="s">
        <v>78</v>
      </c>
      <c r="BM5" s="6" t="s">
        <v>77</v>
      </c>
      <c r="BN5" s="7">
        <v>97</v>
      </c>
      <c r="BO5" s="7">
        <v>90</v>
      </c>
      <c r="BP5" s="7"/>
      <c r="BQ5" s="22">
        <f>AR5*1+AT5*2+AW5*3.5+AY5*2.5+AZ5*1+BA5*2.5+BE5*2+BF5*1+BG5*3+BH5*2+BK5*2+BL5*2+BN5*3+BO5*2</f>
        <v>2558.5</v>
      </c>
      <c r="BR5" s="16">
        <v>29.5</v>
      </c>
      <c r="BS5" s="16">
        <f t="shared" si="1"/>
        <v>86.728813559322035</v>
      </c>
      <c r="BT5" s="16">
        <f t="shared" si="2"/>
        <v>6045</v>
      </c>
      <c r="BU5" s="16">
        <f t="shared" si="3"/>
        <v>69</v>
      </c>
      <c r="BV5" s="16">
        <f t="shared" si="4"/>
        <v>87.608695652173907</v>
      </c>
      <c r="BW5" s="16">
        <v>0</v>
      </c>
      <c r="BX5" s="16">
        <f t="shared" si="5"/>
        <v>87.608695652173907</v>
      </c>
    </row>
    <row r="6" spans="1:76" x14ac:dyDescent="0.15">
      <c r="A6" s="3">
        <v>3</v>
      </c>
      <c r="B6" s="6" t="s">
        <v>85</v>
      </c>
      <c r="C6" s="6" t="s">
        <v>86</v>
      </c>
      <c r="D6" s="6" t="s">
        <v>77</v>
      </c>
      <c r="E6" s="7">
        <v>97</v>
      </c>
      <c r="F6" s="6" t="s">
        <v>77</v>
      </c>
      <c r="G6" s="7">
        <v>88</v>
      </c>
      <c r="H6" s="6" t="s">
        <v>77</v>
      </c>
      <c r="I6" s="6" t="s">
        <v>77</v>
      </c>
      <c r="J6" s="7">
        <v>89</v>
      </c>
      <c r="K6" s="6" t="s">
        <v>77</v>
      </c>
      <c r="L6" s="6" t="s">
        <v>77</v>
      </c>
      <c r="M6" s="6" t="s">
        <v>78</v>
      </c>
      <c r="N6" s="6" t="s">
        <v>77</v>
      </c>
      <c r="O6" s="6" t="s">
        <v>79</v>
      </c>
      <c r="P6" s="7">
        <v>91</v>
      </c>
      <c r="Q6" s="6" t="s">
        <v>77</v>
      </c>
      <c r="R6" s="6" t="s">
        <v>77</v>
      </c>
      <c r="S6" s="6" t="s">
        <v>79</v>
      </c>
      <c r="T6" s="6" t="s">
        <v>77</v>
      </c>
      <c r="U6" s="7">
        <v>88</v>
      </c>
      <c r="V6" s="6" t="s">
        <v>80</v>
      </c>
      <c r="W6" s="6" t="s">
        <v>77</v>
      </c>
      <c r="X6" s="7">
        <v>92</v>
      </c>
      <c r="Y6" s="7">
        <v>95</v>
      </c>
      <c r="Z6" s="7">
        <v>81</v>
      </c>
      <c r="AA6" s="7">
        <v>96</v>
      </c>
      <c r="AB6" s="7">
        <v>78</v>
      </c>
      <c r="AC6" s="7">
        <v>79</v>
      </c>
      <c r="AD6" s="6" t="s">
        <v>77</v>
      </c>
      <c r="AE6" s="6" t="s">
        <v>77</v>
      </c>
      <c r="AF6" s="6" t="s">
        <v>77</v>
      </c>
      <c r="AG6" s="6" t="s">
        <v>77</v>
      </c>
      <c r="AH6" s="6" t="s">
        <v>77</v>
      </c>
      <c r="AI6" s="7">
        <v>89</v>
      </c>
      <c r="AJ6" s="6" t="s">
        <v>77</v>
      </c>
      <c r="AK6" s="7">
        <v>92</v>
      </c>
      <c r="AL6" s="16">
        <f>E6*4+G6*3+J6*2+M6*1+O6*2+P6*2+S6*1+U6*2.5+V6*1+X6*3+Y6*3+Z6*3+AA6*6+AB6*1+AC6*2+AI6*1+AK6*2</f>
        <v>3546</v>
      </c>
      <c r="AM6" s="16">
        <v>39.5</v>
      </c>
      <c r="AN6" s="16">
        <f t="shared" si="0"/>
        <v>89.77215189873418</v>
      </c>
      <c r="AO6" s="5"/>
      <c r="AP6" s="6" t="s">
        <v>85</v>
      </c>
      <c r="AQ6" s="6" t="s">
        <v>86</v>
      </c>
      <c r="AR6" s="6" t="s">
        <v>80</v>
      </c>
      <c r="AS6" s="6" t="s">
        <v>77</v>
      </c>
      <c r="AT6" s="7">
        <v>82</v>
      </c>
      <c r="AU6" s="6" t="s">
        <v>77</v>
      </c>
      <c r="AV6" s="6" t="s">
        <v>77</v>
      </c>
      <c r="AW6" s="6" t="s">
        <v>77</v>
      </c>
      <c r="AX6" s="6" t="s">
        <v>77</v>
      </c>
      <c r="AY6" s="6" t="s">
        <v>77</v>
      </c>
      <c r="AZ6" s="7">
        <v>89</v>
      </c>
      <c r="BA6" s="6" t="s">
        <v>77</v>
      </c>
      <c r="BB6" s="6" t="s">
        <v>77</v>
      </c>
      <c r="BC6" s="6" t="s">
        <v>77</v>
      </c>
      <c r="BD6" s="6" t="s">
        <v>77</v>
      </c>
      <c r="BE6" s="7">
        <v>82</v>
      </c>
      <c r="BF6" s="6" t="s">
        <v>80</v>
      </c>
      <c r="BG6" s="7">
        <v>78</v>
      </c>
      <c r="BH6" s="6" t="s">
        <v>79</v>
      </c>
      <c r="BI6" s="6" t="s">
        <v>77</v>
      </c>
      <c r="BJ6" s="6" t="s">
        <v>77</v>
      </c>
      <c r="BK6" s="6" t="s">
        <v>79</v>
      </c>
      <c r="BL6" s="6" t="s">
        <v>79</v>
      </c>
      <c r="BM6" s="6" t="s">
        <v>77</v>
      </c>
      <c r="BN6" s="7">
        <v>93</v>
      </c>
      <c r="BO6" s="7">
        <v>81</v>
      </c>
      <c r="BP6" s="7"/>
      <c r="BQ6" s="22">
        <f>AR6*1+AT6*2+AZ6*1+BE6*2+BF6*1+BG6*3+BH6*2+BK6*2+BL6*2+BN6*3+BO6*2</f>
        <v>1752</v>
      </c>
      <c r="BR6" s="16">
        <v>21</v>
      </c>
      <c r="BS6" s="16">
        <f t="shared" si="1"/>
        <v>83.428571428571431</v>
      </c>
      <c r="BT6" s="16">
        <f t="shared" si="2"/>
        <v>5298</v>
      </c>
      <c r="BU6" s="16">
        <f t="shared" si="3"/>
        <v>60.5</v>
      </c>
      <c r="BV6" s="16">
        <f t="shared" si="4"/>
        <v>87.570247933884303</v>
      </c>
      <c r="BW6" s="16">
        <v>0</v>
      </c>
      <c r="BX6" s="16">
        <f t="shared" si="5"/>
        <v>87.570247933884303</v>
      </c>
    </row>
    <row r="7" spans="1:76" x14ac:dyDescent="0.15">
      <c r="A7" s="3">
        <v>4</v>
      </c>
      <c r="B7" s="6" t="s">
        <v>87</v>
      </c>
      <c r="C7" s="6" t="s">
        <v>88</v>
      </c>
      <c r="D7" s="6" t="s">
        <v>77</v>
      </c>
      <c r="E7" s="7">
        <v>90</v>
      </c>
      <c r="F7" s="6" t="s">
        <v>77</v>
      </c>
      <c r="G7" s="7">
        <v>80</v>
      </c>
      <c r="H7" s="6" t="s">
        <v>77</v>
      </c>
      <c r="I7" s="6" t="s">
        <v>77</v>
      </c>
      <c r="J7" s="7">
        <v>98</v>
      </c>
      <c r="K7" s="6" t="s">
        <v>77</v>
      </c>
      <c r="L7" s="6" t="s">
        <v>77</v>
      </c>
      <c r="M7" s="6" t="s">
        <v>79</v>
      </c>
      <c r="N7" s="6" t="s">
        <v>77</v>
      </c>
      <c r="O7" s="6" t="s">
        <v>79</v>
      </c>
      <c r="P7" s="7">
        <v>90</v>
      </c>
      <c r="Q7" s="6" t="s">
        <v>77</v>
      </c>
      <c r="R7" s="6" t="s">
        <v>77</v>
      </c>
      <c r="S7" s="6" t="s">
        <v>78</v>
      </c>
      <c r="T7" s="6" t="s">
        <v>77</v>
      </c>
      <c r="U7" s="7">
        <v>92</v>
      </c>
      <c r="V7" s="6" t="s">
        <v>80</v>
      </c>
      <c r="W7" s="6" t="s">
        <v>77</v>
      </c>
      <c r="X7" s="7">
        <v>90</v>
      </c>
      <c r="Y7" s="7">
        <v>97</v>
      </c>
      <c r="Z7" s="7">
        <v>84</v>
      </c>
      <c r="AA7" s="7">
        <v>93</v>
      </c>
      <c r="AB7" s="7">
        <v>80</v>
      </c>
      <c r="AC7" s="7">
        <v>81</v>
      </c>
      <c r="AD7" s="6" t="s">
        <v>77</v>
      </c>
      <c r="AE7" s="6" t="s">
        <v>77</v>
      </c>
      <c r="AF7" s="6" t="s">
        <v>77</v>
      </c>
      <c r="AG7" s="6" t="s">
        <v>77</v>
      </c>
      <c r="AH7" s="6" t="s">
        <v>77</v>
      </c>
      <c r="AI7" s="7">
        <v>89</v>
      </c>
      <c r="AJ7" s="6" t="s">
        <v>77</v>
      </c>
      <c r="AK7" s="7">
        <v>96</v>
      </c>
      <c r="AL7" s="16">
        <f>E7*4+G7*3+J7*2+M7*1+O7*2+P7*2+S7*1+U7*2.5+V7*1+X7*3+Y7*3+Z7*3+AA7*6+AB7*1+AC7*2+AI7*1+AK7*2</f>
        <v>3525</v>
      </c>
      <c r="AM7" s="16">
        <v>39.5</v>
      </c>
      <c r="AN7" s="16">
        <f t="shared" si="0"/>
        <v>89.240506329113927</v>
      </c>
      <c r="AO7" s="5"/>
      <c r="AP7" s="6" t="s">
        <v>87</v>
      </c>
      <c r="AQ7" s="6" t="s">
        <v>88</v>
      </c>
      <c r="AR7" s="6" t="s">
        <v>79</v>
      </c>
      <c r="AS7" s="6" t="s">
        <v>77</v>
      </c>
      <c r="AT7" s="7">
        <v>89</v>
      </c>
      <c r="AU7" s="6" t="s">
        <v>77</v>
      </c>
      <c r="AV7" s="6" t="s">
        <v>77</v>
      </c>
      <c r="AW7" s="7">
        <v>77</v>
      </c>
      <c r="AX7" s="6" t="s">
        <v>77</v>
      </c>
      <c r="AY7" s="6" t="s">
        <v>77</v>
      </c>
      <c r="AZ7" s="7">
        <v>78</v>
      </c>
      <c r="BA7" s="7">
        <v>97</v>
      </c>
      <c r="BB7" s="6" t="s">
        <v>77</v>
      </c>
      <c r="BC7" s="6" t="s">
        <v>77</v>
      </c>
      <c r="BD7" s="6" t="s">
        <v>77</v>
      </c>
      <c r="BE7" s="7">
        <v>87</v>
      </c>
      <c r="BF7" s="6" t="s">
        <v>80</v>
      </c>
      <c r="BG7" s="7">
        <v>73</v>
      </c>
      <c r="BH7" s="6" t="s">
        <v>79</v>
      </c>
      <c r="BI7" s="6" t="s">
        <v>77</v>
      </c>
      <c r="BJ7" s="6" t="s">
        <v>77</v>
      </c>
      <c r="BK7" s="6" t="s">
        <v>79</v>
      </c>
      <c r="BL7" s="6" t="s">
        <v>79</v>
      </c>
      <c r="BM7" s="6" t="s">
        <v>77</v>
      </c>
      <c r="BN7" s="7">
        <v>98</v>
      </c>
      <c r="BO7" s="7">
        <v>86</v>
      </c>
      <c r="BP7" s="7"/>
      <c r="BQ7" s="22">
        <f>AR7*1+AT7*2+AW7*3.5+AZ7*1+BA7*2.5+BE7*2+BF7*1+BG7*3+BH7*2+BK7*2+BL7*2+BN7*3+BO7*2</f>
        <v>2297</v>
      </c>
      <c r="BR7" s="16">
        <v>27</v>
      </c>
      <c r="BS7" s="16">
        <f t="shared" si="1"/>
        <v>85.074074074074076</v>
      </c>
      <c r="BT7" s="16">
        <f t="shared" si="2"/>
        <v>5822</v>
      </c>
      <c r="BU7" s="16">
        <f t="shared" si="3"/>
        <v>66.5</v>
      </c>
      <c r="BV7" s="16">
        <f t="shared" si="4"/>
        <v>87.548872180451127</v>
      </c>
      <c r="BW7" s="16">
        <v>0</v>
      </c>
      <c r="BX7" s="16">
        <f t="shared" si="5"/>
        <v>87.548872180451127</v>
      </c>
    </row>
    <row r="8" spans="1:76" x14ac:dyDescent="0.15">
      <c r="A8" s="3">
        <v>5</v>
      </c>
      <c r="B8" s="6" t="s">
        <v>75</v>
      </c>
      <c r="C8" s="6" t="s">
        <v>76</v>
      </c>
      <c r="D8" s="6" t="s">
        <v>77</v>
      </c>
      <c r="E8" s="7">
        <v>95</v>
      </c>
      <c r="F8" s="6" t="s">
        <v>77</v>
      </c>
      <c r="G8" s="7">
        <v>88</v>
      </c>
      <c r="H8" s="6" t="s">
        <v>77</v>
      </c>
      <c r="I8" s="6" t="s">
        <v>77</v>
      </c>
      <c r="J8" s="7">
        <v>95</v>
      </c>
      <c r="K8" s="6" t="s">
        <v>77</v>
      </c>
      <c r="L8" s="6" t="s">
        <v>77</v>
      </c>
      <c r="M8" s="6" t="s">
        <v>78</v>
      </c>
      <c r="N8" s="6" t="s">
        <v>77</v>
      </c>
      <c r="O8" s="6" t="s">
        <v>79</v>
      </c>
      <c r="P8" s="7">
        <v>93</v>
      </c>
      <c r="Q8" s="6" t="s">
        <v>77</v>
      </c>
      <c r="R8" s="6" t="s">
        <v>77</v>
      </c>
      <c r="S8" s="6" t="s">
        <v>79</v>
      </c>
      <c r="T8" s="6" t="s">
        <v>77</v>
      </c>
      <c r="U8" s="7">
        <v>96</v>
      </c>
      <c r="V8" s="6" t="s">
        <v>78</v>
      </c>
      <c r="W8" s="6" t="s">
        <v>77</v>
      </c>
      <c r="X8" s="7">
        <v>89</v>
      </c>
      <c r="Y8" s="7">
        <v>98</v>
      </c>
      <c r="Z8" s="7">
        <v>83</v>
      </c>
      <c r="AA8" s="7">
        <v>92</v>
      </c>
      <c r="AB8" s="7">
        <v>76</v>
      </c>
      <c r="AC8" s="7">
        <v>75</v>
      </c>
      <c r="AD8" s="6" t="s">
        <v>77</v>
      </c>
      <c r="AE8" s="7">
        <v>90</v>
      </c>
      <c r="AF8" s="6" t="s">
        <v>77</v>
      </c>
      <c r="AG8" s="6" t="s">
        <v>77</v>
      </c>
      <c r="AH8" s="7">
        <v>77</v>
      </c>
      <c r="AI8" s="7">
        <v>91</v>
      </c>
      <c r="AJ8" s="6" t="s">
        <v>77</v>
      </c>
      <c r="AK8" s="7">
        <v>96</v>
      </c>
      <c r="AL8" s="16">
        <f>E8*4+G8*3+J8*2+M8*1+O8*2+P8*2+S8*1+U8*2.5+V8*1+X8*3+Y8*3+Z8*3+AA8*6+AB8*1+AC8*2+AE8*3+AH8*2+AI8*1+AK8*2</f>
        <v>4000</v>
      </c>
      <c r="AM8" s="16">
        <v>44.5</v>
      </c>
      <c r="AN8" s="16">
        <f t="shared" si="0"/>
        <v>89.887640449438209</v>
      </c>
      <c r="AO8" s="5"/>
      <c r="AP8" s="6" t="s">
        <v>75</v>
      </c>
      <c r="AQ8" s="6" t="s">
        <v>76</v>
      </c>
      <c r="AR8" s="6" t="s">
        <v>79</v>
      </c>
      <c r="AS8" s="6" t="s">
        <v>77</v>
      </c>
      <c r="AT8" s="7">
        <v>87</v>
      </c>
      <c r="AU8" s="6" t="s">
        <v>77</v>
      </c>
      <c r="AV8" s="6" t="s">
        <v>77</v>
      </c>
      <c r="AW8" s="7">
        <v>61</v>
      </c>
      <c r="AX8" s="6" t="s">
        <v>77</v>
      </c>
      <c r="AY8" s="6" t="s">
        <v>77</v>
      </c>
      <c r="AZ8" s="7">
        <v>85</v>
      </c>
      <c r="BA8" s="7">
        <v>85</v>
      </c>
      <c r="BB8" s="6" t="s">
        <v>77</v>
      </c>
      <c r="BC8" s="6" t="s">
        <v>77</v>
      </c>
      <c r="BD8" s="6" t="s">
        <v>77</v>
      </c>
      <c r="BE8" s="7">
        <v>90</v>
      </c>
      <c r="BF8" s="6" t="s">
        <v>80</v>
      </c>
      <c r="BG8" s="7">
        <v>82</v>
      </c>
      <c r="BH8" s="6" t="s">
        <v>78</v>
      </c>
      <c r="BI8" s="6" t="s">
        <v>77</v>
      </c>
      <c r="BJ8" s="6" t="s">
        <v>77</v>
      </c>
      <c r="BK8" s="6" t="s">
        <v>79</v>
      </c>
      <c r="BL8" s="6" t="s">
        <v>79</v>
      </c>
      <c r="BM8" s="6" t="s">
        <v>77</v>
      </c>
      <c r="BN8" s="7">
        <v>95</v>
      </c>
      <c r="BO8" s="7">
        <v>78</v>
      </c>
      <c r="BP8" s="7"/>
      <c r="BQ8" s="22">
        <f>AR8*1+AT8*2+AW8*3.5+AZ8*1+BA8*2.5+BE8*2+BF8*1+BG8*3+BH8*2+BK8*2+BL8*2+BN8*3+BO8*2</f>
        <v>2242</v>
      </c>
      <c r="BR8" s="16">
        <v>27</v>
      </c>
      <c r="BS8" s="16">
        <f t="shared" si="1"/>
        <v>83.037037037037038</v>
      </c>
      <c r="BT8" s="16">
        <f t="shared" si="2"/>
        <v>6242</v>
      </c>
      <c r="BU8" s="16">
        <f t="shared" si="3"/>
        <v>71.5</v>
      </c>
      <c r="BV8" s="16">
        <f t="shared" si="4"/>
        <v>87.300699300699307</v>
      </c>
      <c r="BW8" s="16">
        <v>0</v>
      </c>
      <c r="BX8" s="16">
        <f t="shared" si="5"/>
        <v>87.300699300699307</v>
      </c>
    </row>
    <row r="9" spans="1:76" x14ac:dyDescent="0.15">
      <c r="A9" s="3">
        <v>6</v>
      </c>
      <c r="B9" s="6" t="s">
        <v>89</v>
      </c>
      <c r="C9" s="6" t="s">
        <v>90</v>
      </c>
      <c r="D9" s="6" t="s">
        <v>77</v>
      </c>
      <c r="E9" s="7">
        <v>97</v>
      </c>
      <c r="F9" s="6" t="s">
        <v>77</v>
      </c>
      <c r="G9" s="7">
        <v>87</v>
      </c>
      <c r="H9" s="6" t="s">
        <v>77</v>
      </c>
      <c r="I9" s="6" t="s">
        <v>77</v>
      </c>
      <c r="J9" s="7">
        <v>98</v>
      </c>
      <c r="K9" s="6" t="s">
        <v>77</v>
      </c>
      <c r="L9" s="6" t="s">
        <v>77</v>
      </c>
      <c r="M9" s="6" t="s">
        <v>79</v>
      </c>
      <c r="N9" s="6" t="s">
        <v>77</v>
      </c>
      <c r="O9" s="6" t="s">
        <v>79</v>
      </c>
      <c r="P9" s="7">
        <v>95</v>
      </c>
      <c r="Q9" s="6" t="s">
        <v>77</v>
      </c>
      <c r="R9" s="6" t="s">
        <v>77</v>
      </c>
      <c r="S9" s="6" t="s">
        <v>78</v>
      </c>
      <c r="T9" s="6" t="s">
        <v>77</v>
      </c>
      <c r="U9" s="7">
        <v>90</v>
      </c>
      <c r="V9" s="6" t="s">
        <v>80</v>
      </c>
      <c r="W9" s="6" t="s">
        <v>77</v>
      </c>
      <c r="X9" s="7">
        <v>89</v>
      </c>
      <c r="Y9" s="7">
        <v>93</v>
      </c>
      <c r="Z9" s="7">
        <v>83</v>
      </c>
      <c r="AA9" s="7">
        <v>90</v>
      </c>
      <c r="AB9" s="7">
        <v>86</v>
      </c>
      <c r="AC9" s="7">
        <v>75</v>
      </c>
      <c r="AD9" s="6" t="s">
        <v>77</v>
      </c>
      <c r="AE9" s="6" t="s">
        <v>77</v>
      </c>
      <c r="AF9" s="6" t="s">
        <v>77</v>
      </c>
      <c r="AG9" s="6" t="s">
        <v>77</v>
      </c>
      <c r="AH9" s="6" t="s">
        <v>77</v>
      </c>
      <c r="AI9" s="7">
        <v>84</v>
      </c>
      <c r="AJ9" s="6" t="s">
        <v>77</v>
      </c>
      <c r="AK9" s="7">
        <v>92</v>
      </c>
      <c r="AL9" s="16">
        <f>E9*4+G9*3+J9*2+M9*1+O9*2+P9*2+S9*1+U9*2.5+V9*1+X9*3+Y9*3+Z9*3+AA9*6+AB9*1+AC9*2+AI9*1+AK9*2</f>
        <v>3524</v>
      </c>
      <c r="AM9" s="16">
        <v>39.5</v>
      </c>
      <c r="AN9" s="16">
        <f t="shared" si="0"/>
        <v>89.215189873417728</v>
      </c>
      <c r="AO9" s="5"/>
      <c r="AP9" s="6" t="s">
        <v>89</v>
      </c>
      <c r="AQ9" s="6" t="s">
        <v>90</v>
      </c>
      <c r="AR9" s="6" t="s">
        <v>78</v>
      </c>
      <c r="AS9" s="6" t="s">
        <v>77</v>
      </c>
      <c r="AT9" s="7">
        <v>75</v>
      </c>
      <c r="AU9" s="6" t="s">
        <v>77</v>
      </c>
      <c r="AV9" s="6" t="s">
        <v>77</v>
      </c>
      <c r="AW9" s="6" t="s">
        <v>77</v>
      </c>
      <c r="AX9" s="6" t="s">
        <v>77</v>
      </c>
      <c r="AY9" s="6" t="s">
        <v>77</v>
      </c>
      <c r="AZ9" s="7">
        <v>83</v>
      </c>
      <c r="BA9" s="6" t="s">
        <v>77</v>
      </c>
      <c r="BB9" s="6" t="s">
        <v>77</v>
      </c>
      <c r="BC9" s="6" t="s">
        <v>77</v>
      </c>
      <c r="BD9" s="6" t="s">
        <v>77</v>
      </c>
      <c r="BE9" s="7">
        <v>83</v>
      </c>
      <c r="BF9" s="6" t="s">
        <v>80</v>
      </c>
      <c r="BG9" s="7">
        <v>69</v>
      </c>
      <c r="BH9" s="6" t="s">
        <v>79</v>
      </c>
      <c r="BI9" s="6" t="s">
        <v>77</v>
      </c>
      <c r="BJ9" s="6" t="s">
        <v>77</v>
      </c>
      <c r="BK9" s="6" t="s">
        <v>79</v>
      </c>
      <c r="BL9" s="6" t="s">
        <v>79</v>
      </c>
      <c r="BM9" s="6" t="s">
        <v>77</v>
      </c>
      <c r="BN9" s="7">
        <v>95</v>
      </c>
      <c r="BO9" s="7">
        <v>85</v>
      </c>
      <c r="BP9" s="7"/>
      <c r="BQ9" s="22">
        <f>AR9*1+AT9*2+AZ9*1+BE9*2+BF9*1+BG9*3+BH9*2+BK9*2+BL9*2+BN9*3+BO9*2</f>
        <v>1741</v>
      </c>
      <c r="BR9" s="16">
        <v>21</v>
      </c>
      <c r="BS9" s="16">
        <f t="shared" si="1"/>
        <v>82.904761904761898</v>
      </c>
      <c r="BT9" s="16">
        <f t="shared" si="2"/>
        <v>5265</v>
      </c>
      <c r="BU9" s="16">
        <f t="shared" si="3"/>
        <v>60.5</v>
      </c>
      <c r="BV9" s="16">
        <f t="shared" si="4"/>
        <v>87.024793388429757</v>
      </c>
      <c r="BW9" s="16">
        <v>0</v>
      </c>
      <c r="BX9" s="16">
        <f t="shared" si="5"/>
        <v>87.024793388429757</v>
      </c>
    </row>
    <row r="10" spans="1:76" x14ac:dyDescent="0.15">
      <c r="A10" s="3">
        <v>7</v>
      </c>
      <c r="B10" s="6" t="s">
        <v>91</v>
      </c>
      <c r="C10" s="6" t="s">
        <v>92</v>
      </c>
      <c r="D10" s="6" t="s">
        <v>77</v>
      </c>
      <c r="E10" s="7">
        <v>81</v>
      </c>
      <c r="F10" s="6" t="s">
        <v>77</v>
      </c>
      <c r="G10" s="7">
        <v>91</v>
      </c>
      <c r="H10" s="6" t="s">
        <v>77</v>
      </c>
      <c r="I10" s="6" t="s">
        <v>77</v>
      </c>
      <c r="J10" s="7">
        <v>97</v>
      </c>
      <c r="K10" s="6" t="s">
        <v>77</v>
      </c>
      <c r="L10" s="6" t="s">
        <v>77</v>
      </c>
      <c r="M10" s="6" t="s">
        <v>78</v>
      </c>
      <c r="N10" s="6" t="s">
        <v>77</v>
      </c>
      <c r="O10" s="6" t="s">
        <v>78</v>
      </c>
      <c r="P10" s="6" t="s">
        <v>77</v>
      </c>
      <c r="Q10" s="6" t="s">
        <v>77</v>
      </c>
      <c r="R10" s="7">
        <v>84</v>
      </c>
      <c r="S10" s="6" t="s">
        <v>80</v>
      </c>
      <c r="T10" s="6" t="s">
        <v>77</v>
      </c>
      <c r="U10" s="7">
        <v>90</v>
      </c>
      <c r="V10" s="6" t="s">
        <v>80</v>
      </c>
      <c r="W10" s="6" t="s">
        <v>77</v>
      </c>
      <c r="X10" s="7">
        <v>88</v>
      </c>
      <c r="Y10" s="7">
        <v>95</v>
      </c>
      <c r="Z10" s="7">
        <v>82</v>
      </c>
      <c r="AA10" s="7">
        <v>92</v>
      </c>
      <c r="AB10" s="7">
        <v>81</v>
      </c>
      <c r="AC10" s="7">
        <v>79</v>
      </c>
      <c r="AD10" s="6" t="s">
        <v>77</v>
      </c>
      <c r="AE10" s="6" t="s">
        <v>77</v>
      </c>
      <c r="AF10" s="6" t="s">
        <v>77</v>
      </c>
      <c r="AG10" s="6" t="s">
        <v>77</v>
      </c>
      <c r="AH10" s="6" t="s">
        <v>77</v>
      </c>
      <c r="AI10" s="7">
        <v>91</v>
      </c>
      <c r="AJ10" s="6" t="s">
        <v>77</v>
      </c>
      <c r="AK10" s="7">
        <v>89</v>
      </c>
      <c r="AL10" s="16">
        <f>E10*4+G10*3+J10*2+M10*1+O10*2+R10*2+S10*1+U10*2.5+V10*1+X10*3+Y10*3+Z10*3+AA10*6+AB10*1+AC10*2+AI10*1+AK10*2</f>
        <v>3474</v>
      </c>
      <c r="AM10" s="16">
        <v>39.5</v>
      </c>
      <c r="AN10" s="16">
        <f t="shared" si="0"/>
        <v>87.949367088607602</v>
      </c>
      <c r="AO10" s="5"/>
      <c r="AP10" s="6" t="s">
        <v>91</v>
      </c>
      <c r="AQ10" s="6" t="s">
        <v>92</v>
      </c>
      <c r="AR10" s="6" t="s">
        <v>93</v>
      </c>
      <c r="AS10" s="6" t="s">
        <v>77</v>
      </c>
      <c r="AT10" s="7">
        <v>75</v>
      </c>
      <c r="AU10" s="6" t="s">
        <v>77</v>
      </c>
      <c r="AV10" s="6" t="s">
        <v>77</v>
      </c>
      <c r="AW10" s="6" t="s">
        <v>77</v>
      </c>
      <c r="AX10" s="6" t="s">
        <v>77</v>
      </c>
      <c r="AY10" s="7">
        <v>82</v>
      </c>
      <c r="AZ10" s="7">
        <v>86</v>
      </c>
      <c r="BA10" s="6" t="s">
        <v>77</v>
      </c>
      <c r="BB10" s="6" t="s">
        <v>77</v>
      </c>
      <c r="BC10" s="6" t="s">
        <v>77</v>
      </c>
      <c r="BD10" s="6" t="s">
        <v>77</v>
      </c>
      <c r="BE10" s="7">
        <v>81</v>
      </c>
      <c r="BF10" s="6" t="s">
        <v>79</v>
      </c>
      <c r="BG10" s="7">
        <v>87</v>
      </c>
      <c r="BH10" s="6" t="s">
        <v>78</v>
      </c>
      <c r="BI10" s="6" t="s">
        <v>77</v>
      </c>
      <c r="BJ10" s="6" t="s">
        <v>77</v>
      </c>
      <c r="BK10" s="6" t="s">
        <v>79</v>
      </c>
      <c r="BL10" s="6" t="s">
        <v>78</v>
      </c>
      <c r="BM10" s="6" t="s">
        <v>77</v>
      </c>
      <c r="BN10" s="7">
        <v>91</v>
      </c>
      <c r="BO10" s="7">
        <v>78</v>
      </c>
      <c r="BP10" s="7"/>
      <c r="BQ10" s="22">
        <f>AR10*1+AT10*2+AY10*2.5+AZ10*1+BE10*2+BF10*1+BG10*3+BH10*2+BK10*2+BL10*2+BN10*3+BO10*2</f>
        <v>1993</v>
      </c>
      <c r="BR10" s="16">
        <v>23.5</v>
      </c>
      <c r="BS10" s="16">
        <f t="shared" si="1"/>
        <v>84.808510638297875</v>
      </c>
      <c r="BT10" s="16">
        <f t="shared" si="2"/>
        <v>5467</v>
      </c>
      <c r="BU10" s="16">
        <f t="shared" si="3"/>
        <v>63</v>
      </c>
      <c r="BV10" s="16">
        <f t="shared" si="4"/>
        <v>86.777777777777771</v>
      </c>
      <c r="BW10" s="16">
        <v>0</v>
      </c>
      <c r="BX10" s="16">
        <f t="shared" si="5"/>
        <v>86.777777777777771</v>
      </c>
    </row>
    <row r="11" spans="1:76" x14ac:dyDescent="0.15">
      <c r="A11" s="3">
        <v>8</v>
      </c>
      <c r="B11" s="6" t="s">
        <v>94</v>
      </c>
      <c r="C11" s="6" t="s">
        <v>95</v>
      </c>
      <c r="D11" s="6" t="s">
        <v>77</v>
      </c>
      <c r="E11" s="7">
        <v>93</v>
      </c>
      <c r="F11" s="6" t="s">
        <v>77</v>
      </c>
      <c r="G11" s="7">
        <v>88</v>
      </c>
      <c r="H11" s="6" t="s">
        <v>77</v>
      </c>
      <c r="I11" s="6" t="s">
        <v>77</v>
      </c>
      <c r="J11" s="7">
        <v>94</v>
      </c>
      <c r="K11" s="6" t="s">
        <v>77</v>
      </c>
      <c r="L11" s="6" t="s">
        <v>77</v>
      </c>
      <c r="M11" s="6" t="s">
        <v>79</v>
      </c>
      <c r="N11" s="6" t="s">
        <v>77</v>
      </c>
      <c r="O11" s="6" t="s">
        <v>79</v>
      </c>
      <c r="P11" s="6" t="s">
        <v>77</v>
      </c>
      <c r="Q11" s="6" t="s">
        <v>77</v>
      </c>
      <c r="R11" s="7">
        <v>94</v>
      </c>
      <c r="S11" s="6" t="s">
        <v>79</v>
      </c>
      <c r="T11" s="6" t="s">
        <v>77</v>
      </c>
      <c r="U11" s="7">
        <v>87</v>
      </c>
      <c r="V11" s="6" t="s">
        <v>80</v>
      </c>
      <c r="W11" s="6" t="s">
        <v>77</v>
      </c>
      <c r="X11" s="7">
        <v>85</v>
      </c>
      <c r="Y11" s="7">
        <v>95</v>
      </c>
      <c r="Z11" s="7">
        <v>77</v>
      </c>
      <c r="AA11" s="7">
        <v>94</v>
      </c>
      <c r="AB11" s="7">
        <v>88</v>
      </c>
      <c r="AC11" s="7">
        <v>77</v>
      </c>
      <c r="AD11" s="6" t="s">
        <v>77</v>
      </c>
      <c r="AE11" s="6" t="s">
        <v>77</v>
      </c>
      <c r="AF11" s="6" t="s">
        <v>77</v>
      </c>
      <c r="AG11" s="6" t="s">
        <v>77</v>
      </c>
      <c r="AH11" s="6" t="s">
        <v>77</v>
      </c>
      <c r="AI11" s="7">
        <v>90</v>
      </c>
      <c r="AJ11" s="6" t="s">
        <v>77</v>
      </c>
      <c r="AK11" s="7">
        <v>89</v>
      </c>
      <c r="AL11" s="16">
        <f>E11*4+G11*3+J11*2+M11*1+O11*2+R11*2+S11*1+U11*2.5+V11*1+X11*3+Y11*3+Z11*3+AA11*6+AB11*1+AC11*2+AI11*1+AK11*2</f>
        <v>3489.5</v>
      </c>
      <c r="AM11" s="16">
        <v>39.5</v>
      </c>
      <c r="AN11" s="16">
        <f t="shared" si="0"/>
        <v>88.341772151898738</v>
      </c>
      <c r="AO11" s="5"/>
      <c r="AP11" s="6" t="s">
        <v>94</v>
      </c>
      <c r="AQ11" s="6" t="s">
        <v>95</v>
      </c>
      <c r="AR11" s="6" t="s">
        <v>80</v>
      </c>
      <c r="AS11" s="6" t="s">
        <v>77</v>
      </c>
      <c r="AT11" s="7">
        <v>82</v>
      </c>
      <c r="AU11" s="6" t="s">
        <v>77</v>
      </c>
      <c r="AV11" s="6" t="s">
        <v>77</v>
      </c>
      <c r="AW11" s="7">
        <v>90</v>
      </c>
      <c r="AX11" s="6" t="s">
        <v>77</v>
      </c>
      <c r="AY11" s="7">
        <v>66</v>
      </c>
      <c r="AZ11" s="7">
        <v>85</v>
      </c>
      <c r="BA11" s="7">
        <v>98</v>
      </c>
      <c r="BB11" s="6" t="s">
        <v>77</v>
      </c>
      <c r="BC11" s="6" t="s">
        <v>77</v>
      </c>
      <c r="BD11" s="6" t="s">
        <v>77</v>
      </c>
      <c r="BE11" s="7">
        <v>71</v>
      </c>
      <c r="BF11" s="6" t="s">
        <v>80</v>
      </c>
      <c r="BG11" s="7">
        <v>71</v>
      </c>
      <c r="BH11" s="6" t="s">
        <v>79</v>
      </c>
      <c r="BI11" s="6" t="s">
        <v>77</v>
      </c>
      <c r="BJ11" s="6" t="s">
        <v>77</v>
      </c>
      <c r="BK11" s="6" t="s">
        <v>79</v>
      </c>
      <c r="BL11" s="6" t="s">
        <v>79</v>
      </c>
      <c r="BM11" s="6" t="s">
        <v>77</v>
      </c>
      <c r="BN11" s="7">
        <v>87</v>
      </c>
      <c r="BO11" s="7">
        <v>89</v>
      </c>
      <c r="BP11" s="7"/>
      <c r="BQ11" s="22">
        <f>AR11*1+AT11*2+AW11*3.5+AY11*2.5+AZ11*1+BA11*2.5+BE11*2+BF11*1+BG11*3+BH11*2+BK11*2+BL11*2+BN11*3+BO11*2</f>
        <v>2428</v>
      </c>
      <c r="BR11" s="16">
        <v>29.5</v>
      </c>
      <c r="BS11" s="16">
        <f t="shared" si="1"/>
        <v>82.305084745762713</v>
      </c>
      <c r="BT11" s="16">
        <f t="shared" si="2"/>
        <v>5917.5</v>
      </c>
      <c r="BU11" s="16">
        <f t="shared" si="3"/>
        <v>69</v>
      </c>
      <c r="BV11" s="16">
        <f t="shared" si="4"/>
        <v>85.760869565217391</v>
      </c>
      <c r="BW11" s="16">
        <v>0</v>
      </c>
      <c r="BX11" s="16">
        <f t="shared" si="5"/>
        <v>85.760869565217391</v>
      </c>
    </row>
    <row r="12" spans="1:76" x14ac:dyDescent="0.15">
      <c r="A12" s="3">
        <v>9</v>
      </c>
      <c r="B12" s="6" t="s">
        <v>96</v>
      </c>
      <c r="C12" s="6" t="s">
        <v>97</v>
      </c>
      <c r="D12" s="6" t="s">
        <v>77</v>
      </c>
      <c r="E12" s="7">
        <v>77</v>
      </c>
      <c r="F12" s="6" t="s">
        <v>77</v>
      </c>
      <c r="G12" s="7">
        <v>88</v>
      </c>
      <c r="H12" s="6" t="s">
        <v>77</v>
      </c>
      <c r="I12" s="6" t="s">
        <v>77</v>
      </c>
      <c r="J12" s="6" t="s">
        <v>77</v>
      </c>
      <c r="K12" s="6" t="s">
        <v>77</v>
      </c>
      <c r="L12" s="6" t="s">
        <v>77</v>
      </c>
      <c r="M12" s="6" t="s">
        <v>78</v>
      </c>
      <c r="N12" s="6" t="s">
        <v>77</v>
      </c>
      <c r="O12" s="6" t="s">
        <v>79</v>
      </c>
      <c r="P12" s="7">
        <v>92</v>
      </c>
      <c r="Q12" s="6" t="s">
        <v>77</v>
      </c>
      <c r="R12" s="7">
        <v>86</v>
      </c>
      <c r="S12" s="6" t="s">
        <v>80</v>
      </c>
      <c r="T12" s="6" t="s">
        <v>77</v>
      </c>
      <c r="U12" s="7">
        <v>87</v>
      </c>
      <c r="V12" s="6" t="s">
        <v>79</v>
      </c>
      <c r="W12" s="6" t="s">
        <v>77</v>
      </c>
      <c r="X12" s="7">
        <v>92</v>
      </c>
      <c r="Y12" s="7">
        <v>96</v>
      </c>
      <c r="Z12" s="7">
        <v>82</v>
      </c>
      <c r="AA12" s="7">
        <v>88</v>
      </c>
      <c r="AB12" s="7">
        <v>77</v>
      </c>
      <c r="AC12" s="7">
        <v>68</v>
      </c>
      <c r="AD12" s="6" t="s">
        <v>77</v>
      </c>
      <c r="AE12" s="6" t="s">
        <v>77</v>
      </c>
      <c r="AF12" s="6" t="s">
        <v>77</v>
      </c>
      <c r="AG12" s="6" t="s">
        <v>77</v>
      </c>
      <c r="AH12" s="6" t="s">
        <v>77</v>
      </c>
      <c r="AI12" s="7">
        <v>93</v>
      </c>
      <c r="AJ12" s="6" t="s">
        <v>77</v>
      </c>
      <c r="AK12" s="7">
        <v>98</v>
      </c>
      <c r="AL12" s="16">
        <f>E12*4+G12*3+M12*1+O12*2+P12*2+R12*2+S12*1+U12*2.5+V12*1+X12*3+Y12*3+Z12*3+AA12*6+AB12*1+AC12*2+AI12*1+AK12*2</f>
        <v>3410.5</v>
      </c>
      <c r="AM12" s="16">
        <v>39.5</v>
      </c>
      <c r="AN12" s="16">
        <f t="shared" si="0"/>
        <v>86.341772151898738</v>
      </c>
      <c r="AO12" s="5"/>
      <c r="AP12" s="6" t="s">
        <v>96</v>
      </c>
      <c r="AQ12" s="6" t="s">
        <v>97</v>
      </c>
      <c r="AR12" s="6" t="s">
        <v>78</v>
      </c>
      <c r="AS12" s="6" t="s">
        <v>77</v>
      </c>
      <c r="AT12" s="7">
        <v>83</v>
      </c>
      <c r="AU12" s="6" t="s">
        <v>77</v>
      </c>
      <c r="AV12" s="6" t="s">
        <v>77</v>
      </c>
      <c r="AW12" s="7">
        <v>62</v>
      </c>
      <c r="AX12" s="6" t="s">
        <v>77</v>
      </c>
      <c r="AY12" s="7">
        <v>84</v>
      </c>
      <c r="AZ12" s="7">
        <v>89</v>
      </c>
      <c r="BA12" s="7">
        <v>86</v>
      </c>
      <c r="BB12" s="6" t="s">
        <v>77</v>
      </c>
      <c r="BC12" s="6" t="s">
        <v>77</v>
      </c>
      <c r="BD12" s="6" t="s">
        <v>77</v>
      </c>
      <c r="BE12" s="7">
        <v>87</v>
      </c>
      <c r="BF12" s="6" t="s">
        <v>79</v>
      </c>
      <c r="BG12" s="7">
        <v>86</v>
      </c>
      <c r="BH12" s="6" t="s">
        <v>79</v>
      </c>
      <c r="BI12" s="6" t="s">
        <v>77</v>
      </c>
      <c r="BJ12" s="6" t="s">
        <v>77</v>
      </c>
      <c r="BK12" s="6" t="s">
        <v>79</v>
      </c>
      <c r="BL12" s="6" t="s">
        <v>80</v>
      </c>
      <c r="BM12" s="6" t="s">
        <v>77</v>
      </c>
      <c r="BN12" s="7">
        <v>91</v>
      </c>
      <c r="BO12" s="7">
        <v>83</v>
      </c>
      <c r="BP12" s="7"/>
      <c r="BQ12" s="22">
        <f>AR12*1+AT12*2+AW12*3.5+AY12*2.5+AZ12*1+BA12*2.5+BE12*2+BF12*1+BG12*3+BH12*2+BK12*2+BL12*2+BN12*3+BO12*2</f>
        <v>2438</v>
      </c>
      <c r="BR12" s="16">
        <v>29.5</v>
      </c>
      <c r="BS12" s="16">
        <f t="shared" si="1"/>
        <v>82.644067796610173</v>
      </c>
      <c r="BT12" s="16">
        <f t="shared" si="2"/>
        <v>5848.5</v>
      </c>
      <c r="BU12" s="16">
        <f t="shared" si="3"/>
        <v>69</v>
      </c>
      <c r="BV12" s="16">
        <f t="shared" si="4"/>
        <v>84.760869565217391</v>
      </c>
      <c r="BW12" s="16">
        <v>0</v>
      </c>
      <c r="BX12" s="16">
        <f t="shared" si="5"/>
        <v>84.760869565217391</v>
      </c>
    </row>
    <row r="13" spans="1:76" x14ac:dyDescent="0.15">
      <c r="A13" s="3">
        <v>10</v>
      </c>
      <c r="B13" s="6" t="s">
        <v>98</v>
      </c>
      <c r="C13" s="6" t="s">
        <v>99</v>
      </c>
      <c r="D13" s="6" t="s">
        <v>77</v>
      </c>
      <c r="E13" s="7">
        <v>80</v>
      </c>
      <c r="F13" s="6" t="s">
        <v>77</v>
      </c>
      <c r="G13" s="7">
        <v>88</v>
      </c>
      <c r="H13" s="6" t="s">
        <v>77</v>
      </c>
      <c r="I13" s="6" t="s">
        <v>77</v>
      </c>
      <c r="J13" s="6" t="s">
        <v>77</v>
      </c>
      <c r="K13" s="6" t="s">
        <v>77</v>
      </c>
      <c r="L13" s="6" t="s">
        <v>77</v>
      </c>
      <c r="M13" s="6" t="s">
        <v>78</v>
      </c>
      <c r="N13" s="6" t="s">
        <v>77</v>
      </c>
      <c r="O13" s="6" t="s">
        <v>79</v>
      </c>
      <c r="P13" s="7">
        <v>82</v>
      </c>
      <c r="Q13" s="6" t="s">
        <v>77</v>
      </c>
      <c r="R13" s="7">
        <v>81</v>
      </c>
      <c r="S13" s="6" t="s">
        <v>79</v>
      </c>
      <c r="T13" s="6" t="s">
        <v>77</v>
      </c>
      <c r="U13" s="7">
        <v>88</v>
      </c>
      <c r="V13" s="6" t="s">
        <v>80</v>
      </c>
      <c r="W13" s="6" t="s">
        <v>77</v>
      </c>
      <c r="X13" s="7">
        <v>89</v>
      </c>
      <c r="Y13" s="7">
        <v>91</v>
      </c>
      <c r="Z13" s="7">
        <v>77</v>
      </c>
      <c r="AA13" s="7">
        <v>91</v>
      </c>
      <c r="AB13" s="7">
        <v>78</v>
      </c>
      <c r="AC13" s="7">
        <v>71</v>
      </c>
      <c r="AD13" s="6" t="s">
        <v>77</v>
      </c>
      <c r="AE13" s="6" t="s">
        <v>77</v>
      </c>
      <c r="AF13" s="6" t="s">
        <v>77</v>
      </c>
      <c r="AG13" s="6" t="s">
        <v>77</v>
      </c>
      <c r="AH13" s="6" t="s">
        <v>77</v>
      </c>
      <c r="AI13" s="7">
        <v>93</v>
      </c>
      <c r="AJ13" s="6" t="s">
        <v>77</v>
      </c>
      <c r="AK13" s="7">
        <v>90</v>
      </c>
      <c r="AL13" s="16">
        <f>E13*4+G13*3+M13*1+O13*2+P13*2+R13*2+S13*1+U13*2.5+V13*1+X13*3+Y13*3+Z13*3+AA13*6+AB13*1+AC13*2+AI13*1+AK13*2</f>
        <v>3365</v>
      </c>
      <c r="AM13" s="16">
        <v>39.5</v>
      </c>
      <c r="AN13" s="16">
        <f t="shared" si="0"/>
        <v>85.189873417721515</v>
      </c>
      <c r="AO13" s="5"/>
      <c r="AP13" s="6" t="s">
        <v>98</v>
      </c>
      <c r="AQ13" s="6" t="s">
        <v>99</v>
      </c>
      <c r="AR13" s="6" t="s">
        <v>79</v>
      </c>
      <c r="AS13" s="6" t="s">
        <v>77</v>
      </c>
      <c r="AT13" s="7">
        <v>83</v>
      </c>
      <c r="AU13" s="6" t="s">
        <v>77</v>
      </c>
      <c r="AV13" s="6" t="s">
        <v>77</v>
      </c>
      <c r="AW13" s="7">
        <v>61</v>
      </c>
      <c r="AX13" s="6" t="s">
        <v>77</v>
      </c>
      <c r="AY13" s="7">
        <v>94</v>
      </c>
      <c r="AZ13" s="7">
        <v>87</v>
      </c>
      <c r="BA13" s="7">
        <v>93</v>
      </c>
      <c r="BB13" s="6" t="s">
        <v>77</v>
      </c>
      <c r="BC13" s="6" t="s">
        <v>77</v>
      </c>
      <c r="BD13" s="6" t="s">
        <v>77</v>
      </c>
      <c r="BE13" s="7">
        <v>89</v>
      </c>
      <c r="BF13" s="6" t="s">
        <v>80</v>
      </c>
      <c r="BG13" s="7">
        <v>76</v>
      </c>
      <c r="BH13" s="6" t="s">
        <v>79</v>
      </c>
      <c r="BI13" s="6" t="s">
        <v>77</v>
      </c>
      <c r="BJ13" s="6" t="s">
        <v>77</v>
      </c>
      <c r="BK13" s="6" t="s">
        <v>79</v>
      </c>
      <c r="BL13" s="6" t="s">
        <v>79</v>
      </c>
      <c r="BM13" s="6" t="s">
        <v>77</v>
      </c>
      <c r="BN13" s="7">
        <v>92</v>
      </c>
      <c r="BO13" s="7">
        <v>86</v>
      </c>
      <c r="BP13" s="7"/>
      <c r="BQ13" s="22">
        <f>AR13*1+AT13*2+AW13*3.5+AY13*2.5+AZ13*1+BA13*2.5+BE13*2+BF13*1+BG13*3+BH13*2+BK13*2+BL13*2+BN13*3+BO13*2</f>
        <v>2458</v>
      </c>
      <c r="BR13" s="16">
        <v>29.5</v>
      </c>
      <c r="BS13" s="16">
        <f t="shared" si="1"/>
        <v>83.322033898305079</v>
      </c>
      <c r="BT13" s="16">
        <f t="shared" si="2"/>
        <v>5823</v>
      </c>
      <c r="BU13" s="16">
        <f t="shared" si="3"/>
        <v>69</v>
      </c>
      <c r="BV13" s="16">
        <f t="shared" si="4"/>
        <v>84.391304347826093</v>
      </c>
      <c r="BW13" s="16">
        <v>0</v>
      </c>
      <c r="BX13" s="16">
        <f t="shared" si="5"/>
        <v>84.391304347826093</v>
      </c>
    </row>
    <row r="14" spans="1:76" x14ac:dyDescent="0.15">
      <c r="A14" s="4">
        <v>11</v>
      </c>
      <c r="B14" s="6" t="s">
        <v>100</v>
      </c>
      <c r="C14" s="8" t="s">
        <v>101</v>
      </c>
      <c r="D14" s="6" t="s">
        <v>77</v>
      </c>
      <c r="E14" s="6" t="s">
        <v>102</v>
      </c>
      <c r="F14" s="6" t="s">
        <v>77</v>
      </c>
      <c r="G14" s="7">
        <v>84</v>
      </c>
      <c r="H14" s="6" t="s">
        <v>77</v>
      </c>
      <c r="I14" s="6" t="s">
        <v>77</v>
      </c>
      <c r="J14" s="6" t="s">
        <v>77</v>
      </c>
      <c r="K14" s="6" t="s">
        <v>77</v>
      </c>
      <c r="L14" s="6" t="s">
        <v>77</v>
      </c>
      <c r="M14" s="6" t="s">
        <v>78</v>
      </c>
      <c r="N14" s="6" t="s">
        <v>77</v>
      </c>
      <c r="O14" s="6" t="s">
        <v>79</v>
      </c>
      <c r="P14" s="7">
        <v>88</v>
      </c>
      <c r="Q14" s="6" t="s">
        <v>77</v>
      </c>
      <c r="R14" s="7">
        <v>88</v>
      </c>
      <c r="S14" s="6" t="s">
        <v>78</v>
      </c>
      <c r="T14" s="6" t="s">
        <v>77</v>
      </c>
      <c r="U14" s="7">
        <v>87</v>
      </c>
      <c r="V14" s="6" t="s">
        <v>78</v>
      </c>
      <c r="W14" s="6" t="s">
        <v>77</v>
      </c>
      <c r="X14" s="7">
        <v>93</v>
      </c>
      <c r="Y14" s="7">
        <v>93</v>
      </c>
      <c r="Z14" s="7">
        <v>72</v>
      </c>
      <c r="AA14" s="7">
        <v>85</v>
      </c>
      <c r="AB14" s="7">
        <v>80</v>
      </c>
      <c r="AC14" s="7">
        <v>69</v>
      </c>
      <c r="AD14" s="6" t="s">
        <v>77</v>
      </c>
      <c r="AE14" s="6" t="s">
        <v>77</v>
      </c>
      <c r="AF14" s="6" t="s">
        <v>77</v>
      </c>
      <c r="AG14" s="6" t="s">
        <v>77</v>
      </c>
      <c r="AH14" s="6" t="s">
        <v>77</v>
      </c>
      <c r="AI14" s="7">
        <v>94</v>
      </c>
      <c r="AJ14" s="6" t="s">
        <v>77</v>
      </c>
      <c r="AK14" s="7">
        <v>94</v>
      </c>
      <c r="AL14" s="16">
        <f>E14*4+G14*3+M14*1+O14*2+P14*2+R14*2+S14*1+U14*2.5+V14*1+X14*3+Y14*3+Z14*3+AA14*6+AB14*1+AC14*2+AI14*1+AK14*2</f>
        <v>3288.5</v>
      </c>
      <c r="AM14" s="16">
        <v>39.5</v>
      </c>
      <c r="AN14" s="16">
        <f t="shared" si="0"/>
        <v>83.25316455696202</v>
      </c>
      <c r="AO14" s="5"/>
      <c r="AP14" s="6" t="s">
        <v>100</v>
      </c>
      <c r="AQ14" s="8" t="s">
        <v>101</v>
      </c>
      <c r="AR14" s="6" t="s">
        <v>79</v>
      </c>
      <c r="AS14" s="6" t="s">
        <v>77</v>
      </c>
      <c r="AT14" s="7">
        <v>81</v>
      </c>
      <c r="AU14" s="6" t="s">
        <v>77</v>
      </c>
      <c r="AV14" s="6" t="s">
        <v>77</v>
      </c>
      <c r="AW14" s="7">
        <v>60</v>
      </c>
      <c r="AX14" s="6" t="s">
        <v>77</v>
      </c>
      <c r="AY14" s="7">
        <v>88</v>
      </c>
      <c r="AZ14" s="7">
        <v>91</v>
      </c>
      <c r="BA14" s="7">
        <v>82</v>
      </c>
      <c r="BB14" s="6" t="s">
        <v>77</v>
      </c>
      <c r="BC14" s="6" t="s">
        <v>77</v>
      </c>
      <c r="BD14" s="6" t="s">
        <v>77</v>
      </c>
      <c r="BE14" s="7">
        <v>89</v>
      </c>
      <c r="BF14" s="6" t="s">
        <v>79</v>
      </c>
      <c r="BG14" s="7">
        <v>91</v>
      </c>
      <c r="BH14" s="6" t="s">
        <v>79</v>
      </c>
      <c r="BI14" s="6" t="s">
        <v>77</v>
      </c>
      <c r="BJ14" s="6" t="s">
        <v>77</v>
      </c>
      <c r="BK14" s="6" t="s">
        <v>79</v>
      </c>
      <c r="BL14" s="6" t="s">
        <v>78</v>
      </c>
      <c r="BM14" s="6" t="s">
        <v>77</v>
      </c>
      <c r="BN14" s="7">
        <v>94</v>
      </c>
      <c r="BO14" s="7">
        <v>79</v>
      </c>
      <c r="BP14" s="7"/>
      <c r="BQ14" s="22">
        <f>AR14*1+AT14*2+AW14*3.5+AY14*2.5+AZ14*1+BA14*2.5+BE14*2+BF14*1+BG14*3+BH14*2+BK14*2+BL14*2+BN14*3+BO14*2</f>
        <v>2479</v>
      </c>
      <c r="BR14" s="16">
        <v>29.5</v>
      </c>
      <c r="BS14" s="16">
        <f t="shared" si="1"/>
        <v>84.033898305084747</v>
      </c>
      <c r="BT14" s="16">
        <f t="shared" si="2"/>
        <v>5767.5</v>
      </c>
      <c r="BU14" s="16">
        <f t="shared" si="3"/>
        <v>69</v>
      </c>
      <c r="BV14" s="16">
        <f t="shared" si="4"/>
        <v>83.586956521739125</v>
      </c>
      <c r="BW14" s="16">
        <v>0</v>
      </c>
      <c r="BX14" s="16">
        <f t="shared" si="5"/>
        <v>83.586956521739125</v>
      </c>
    </row>
    <row r="15" spans="1:76" x14ac:dyDescent="0.15">
      <c r="A15" s="4">
        <v>12</v>
      </c>
      <c r="B15" s="6" t="s">
        <v>103</v>
      </c>
      <c r="C15" s="6" t="s">
        <v>104</v>
      </c>
      <c r="D15" s="6" t="s">
        <v>77</v>
      </c>
      <c r="E15" s="7">
        <v>74</v>
      </c>
      <c r="F15" s="6" t="s">
        <v>77</v>
      </c>
      <c r="G15" s="7">
        <v>89</v>
      </c>
      <c r="H15" s="6" t="s">
        <v>77</v>
      </c>
      <c r="I15" s="6" t="s">
        <v>77</v>
      </c>
      <c r="J15" s="7">
        <v>92</v>
      </c>
      <c r="K15" s="6" t="s">
        <v>77</v>
      </c>
      <c r="L15" s="6" t="s">
        <v>77</v>
      </c>
      <c r="M15" s="6" t="s">
        <v>79</v>
      </c>
      <c r="N15" s="6" t="s">
        <v>77</v>
      </c>
      <c r="O15" s="6" t="s">
        <v>79</v>
      </c>
      <c r="P15" s="6" t="s">
        <v>77</v>
      </c>
      <c r="Q15" s="6" t="s">
        <v>77</v>
      </c>
      <c r="R15" s="7">
        <v>80</v>
      </c>
      <c r="S15" s="6" t="s">
        <v>79</v>
      </c>
      <c r="T15" s="6" t="s">
        <v>77</v>
      </c>
      <c r="U15" s="7">
        <v>91</v>
      </c>
      <c r="V15" s="6" t="s">
        <v>78</v>
      </c>
      <c r="W15" s="6" t="s">
        <v>77</v>
      </c>
      <c r="X15" s="7">
        <v>91</v>
      </c>
      <c r="Y15" s="7">
        <v>99</v>
      </c>
      <c r="Z15" s="7">
        <v>77</v>
      </c>
      <c r="AA15" s="7">
        <v>94</v>
      </c>
      <c r="AB15" s="7">
        <v>79</v>
      </c>
      <c r="AC15" s="7">
        <v>72</v>
      </c>
      <c r="AD15" s="6" t="s">
        <v>77</v>
      </c>
      <c r="AE15" s="6" t="s">
        <v>77</v>
      </c>
      <c r="AF15" s="6" t="s">
        <v>77</v>
      </c>
      <c r="AG15" s="6" t="s">
        <v>77</v>
      </c>
      <c r="AH15" s="6" t="s">
        <v>77</v>
      </c>
      <c r="AI15" s="7">
        <v>89</v>
      </c>
      <c r="AJ15" s="6" t="s">
        <v>77</v>
      </c>
      <c r="AK15" s="7">
        <v>84</v>
      </c>
      <c r="AL15" s="16">
        <f>E15*4+G15*3+J15*2+M15*1+O15*2+R15*2+S15*1+U15*2.5+V15*1+X15*3+Y15*3+Z15*3+AA15*6+AB15*1+AC15*2+AI15*1+AK15*2</f>
        <v>3414.5</v>
      </c>
      <c r="AM15" s="16">
        <v>39.5</v>
      </c>
      <c r="AN15" s="16">
        <f t="shared" si="0"/>
        <v>86.443037974683548</v>
      </c>
      <c r="AO15" s="5"/>
      <c r="AP15" s="6" t="s">
        <v>103</v>
      </c>
      <c r="AQ15" s="8" t="s">
        <v>104</v>
      </c>
      <c r="AR15" s="6" t="s">
        <v>93</v>
      </c>
      <c r="AS15" s="6" t="s">
        <v>77</v>
      </c>
      <c r="AT15" s="7">
        <v>85</v>
      </c>
      <c r="AU15" s="6" t="s">
        <v>77</v>
      </c>
      <c r="AV15" s="6" t="s">
        <v>77</v>
      </c>
      <c r="AW15" s="7">
        <v>51</v>
      </c>
      <c r="AX15" s="6" t="s">
        <v>77</v>
      </c>
      <c r="AY15" s="7">
        <v>80</v>
      </c>
      <c r="AZ15" s="7">
        <v>92</v>
      </c>
      <c r="BA15" s="7">
        <v>81</v>
      </c>
      <c r="BB15" s="6" t="s">
        <v>77</v>
      </c>
      <c r="BC15" s="6" t="s">
        <v>77</v>
      </c>
      <c r="BD15" s="6" t="s">
        <v>77</v>
      </c>
      <c r="BE15" s="7">
        <v>83</v>
      </c>
      <c r="BF15" s="6" t="s">
        <v>80</v>
      </c>
      <c r="BG15" s="7">
        <v>93</v>
      </c>
      <c r="BH15" s="6" t="s">
        <v>79</v>
      </c>
      <c r="BI15" s="6" t="s">
        <v>77</v>
      </c>
      <c r="BJ15" s="6" t="s">
        <v>77</v>
      </c>
      <c r="BK15" s="6" t="s">
        <v>79</v>
      </c>
      <c r="BL15" s="6" t="s">
        <v>80</v>
      </c>
      <c r="BM15" s="6" t="s">
        <v>77</v>
      </c>
      <c r="BN15" s="7">
        <v>92</v>
      </c>
      <c r="BO15" s="7">
        <v>78</v>
      </c>
      <c r="BP15" s="7"/>
      <c r="BQ15" s="22">
        <f>AR15*1+AT15*2+AW15*3.5+AY15*2.5+AZ15*1+BA15*2.5+BE15*2+BF15*1+BG15*3+BH15*2+BK15*2+BL15*2+BN15*3+BO15*2</f>
        <v>2350</v>
      </c>
      <c r="BR15" s="16">
        <v>29.5</v>
      </c>
      <c r="BS15" s="16">
        <f t="shared" si="1"/>
        <v>79.66101694915254</v>
      </c>
      <c r="BT15" s="16">
        <f t="shared" si="2"/>
        <v>5764.5</v>
      </c>
      <c r="BU15" s="16">
        <f t="shared" si="3"/>
        <v>69</v>
      </c>
      <c r="BV15" s="16">
        <f t="shared" si="4"/>
        <v>83.543478260869563</v>
      </c>
      <c r="BW15" s="16">
        <v>0</v>
      </c>
      <c r="BX15" s="16">
        <f t="shared" si="5"/>
        <v>83.543478260869563</v>
      </c>
    </row>
    <row r="16" spans="1:76" x14ac:dyDescent="0.15">
      <c r="A16" s="3">
        <v>13</v>
      </c>
      <c r="B16" s="6" t="s">
        <v>105</v>
      </c>
      <c r="C16" s="6" t="s">
        <v>106</v>
      </c>
      <c r="D16" s="6" t="s">
        <v>77</v>
      </c>
      <c r="E16" s="7">
        <v>87</v>
      </c>
      <c r="F16" s="6" t="s">
        <v>77</v>
      </c>
      <c r="G16" s="7">
        <v>72</v>
      </c>
      <c r="H16" s="6" t="s">
        <v>77</v>
      </c>
      <c r="I16" s="6" t="s">
        <v>77</v>
      </c>
      <c r="J16" s="7">
        <v>98</v>
      </c>
      <c r="K16" s="6" t="s">
        <v>77</v>
      </c>
      <c r="L16" s="6" t="s">
        <v>77</v>
      </c>
      <c r="M16" s="6" t="s">
        <v>79</v>
      </c>
      <c r="N16" s="6" t="s">
        <v>77</v>
      </c>
      <c r="O16" s="6" t="s">
        <v>79</v>
      </c>
      <c r="P16" s="7">
        <v>84</v>
      </c>
      <c r="Q16" s="6" t="s">
        <v>77</v>
      </c>
      <c r="R16" s="7">
        <v>84</v>
      </c>
      <c r="S16" s="6" t="s">
        <v>78</v>
      </c>
      <c r="T16" s="6" t="s">
        <v>77</v>
      </c>
      <c r="U16" s="7">
        <v>84</v>
      </c>
      <c r="V16" s="6" t="s">
        <v>79</v>
      </c>
      <c r="W16" s="6" t="s">
        <v>77</v>
      </c>
      <c r="X16" s="7">
        <v>82</v>
      </c>
      <c r="Y16" s="7">
        <v>90</v>
      </c>
      <c r="Z16" s="7">
        <v>83</v>
      </c>
      <c r="AA16" s="7">
        <v>89</v>
      </c>
      <c r="AB16" s="7">
        <v>78</v>
      </c>
      <c r="AC16" s="7">
        <v>66</v>
      </c>
      <c r="AD16" s="6" t="s">
        <v>77</v>
      </c>
      <c r="AE16" s="6" t="s">
        <v>77</v>
      </c>
      <c r="AF16" s="6" t="s">
        <v>77</v>
      </c>
      <c r="AG16" s="6" t="s">
        <v>77</v>
      </c>
      <c r="AH16" s="6" t="s">
        <v>77</v>
      </c>
      <c r="AI16" s="7">
        <v>89</v>
      </c>
      <c r="AJ16" s="6" t="s">
        <v>77</v>
      </c>
      <c r="AK16" s="7">
        <v>93</v>
      </c>
      <c r="AL16" s="16">
        <f>E16*4+G16*3+J16*2+M16*1+O16*2+P16*2+R16*2+S16*1+U16*2.5+V16*1+X16*3+Y16*3+Z16*3+AA16*6+AB16*1+AC16*2+AI16*1+AK16*2</f>
        <v>3525</v>
      </c>
      <c r="AM16" s="16">
        <v>41.5</v>
      </c>
      <c r="AN16" s="16">
        <f t="shared" si="0"/>
        <v>84.939759036144579</v>
      </c>
      <c r="AO16" s="5"/>
      <c r="AP16" s="6" t="s">
        <v>105</v>
      </c>
      <c r="AQ16" s="6" t="s">
        <v>106</v>
      </c>
      <c r="AR16" s="6" t="s">
        <v>79</v>
      </c>
      <c r="AS16" s="6" t="s">
        <v>77</v>
      </c>
      <c r="AT16" s="7">
        <v>82</v>
      </c>
      <c r="AU16" s="6" t="s">
        <v>77</v>
      </c>
      <c r="AV16" s="6" t="s">
        <v>77</v>
      </c>
      <c r="AW16" s="7">
        <v>80</v>
      </c>
      <c r="AX16" s="6" t="s">
        <v>77</v>
      </c>
      <c r="AY16" s="6" t="s">
        <v>77</v>
      </c>
      <c r="AZ16" s="7">
        <v>82</v>
      </c>
      <c r="BA16" s="7">
        <v>91</v>
      </c>
      <c r="BB16" s="6" t="s">
        <v>77</v>
      </c>
      <c r="BC16" s="6" t="s">
        <v>77</v>
      </c>
      <c r="BD16" s="6" t="s">
        <v>77</v>
      </c>
      <c r="BE16" s="7">
        <v>86</v>
      </c>
      <c r="BF16" s="6" t="s">
        <v>80</v>
      </c>
      <c r="BG16" s="7">
        <v>60</v>
      </c>
      <c r="BH16" s="6" t="s">
        <v>79</v>
      </c>
      <c r="BI16" s="6" t="s">
        <v>77</v>
      </c>
      <c r="BJ16" s="6" t="s">
        <v>77</v>
      </c>
      <c r="BK16" s="6" t="s">
        <v>79</v>
      </c>
      <c r="BL16" s="6" t="s">
        <v>79</v>
      </c>
      <c r="BM16" s="6" t="s">
        <v>77</v>
      </c>
      <c r="BN16" s="7">
        <v>90</v>
      </c>
      <c r="BO16" s="7">
        <v>68</v>
      </c>
      <c r="BP16" s="7"/>
      <c r="BQ16" s="22">
        <f>AR16*1+AT16*2+AW16*3.5+AZ16*1+BA16*2.5+BE16*2+BF16*1+BG16*3+BH16*2+BK16*2+BL16*2+BN16*3+BO16*2</f>
        <v>2181.5</v>
      </c>
      <c r="BR16" s="16">
        <v>27</v>
      </c>
      <c r="BS16" s="16">
        <f t="shared" si="1"/>
        <v>80.796296296296291</v>
      </c>
      <c r="BT16" s="16">
        <f t="shared" si="2"/>
        <v>5706.5</v>
      </c>
      <c r="BU16" s="16">
        <f t="shared" si="3"/>
        <v>68.5</v>
      </c>
      <c r="BV16" s="16">
        <f t="shared" si="4"/>
        <v>83.306569343065689</v>
      </c>
      <c r="BW16" s="16">
        <v>0</v>
      </c>
      <c r="BX16" s="16">
        <f t="shared" si="5"/>
        <v>83.306569343065689</v>
      </c>
    </row>
    <row r="17" spans="1:76" x14ac:dyDescent="0.15">
      <c r="A17" s="3">
        <v>14</v>
      </c>
      <c r="B17" s="6" t="s">
        <v>107</v>
      </c>
      <c r="C17" s="6" t="s">
        <v>108</v>
      </c>
      <c r="D17" s="6" t="s">
        <v>77</v>
      </c>
      <c r="E17" s="7">
        <v>91</v>
      </c>
      <c r="F17" s="6" t="s">
        <v>77</v>
      </c>
      <c r="G17" s="7">
        <v>84</v>
      </c>
      <c r="H17" s="6" t="s">
        <v>77</v>
      </c>
      <c r="I17" s="6" t="s">
        <v>77</v>
      </c>
      <c r="J17" s="7">
        <v>88</v>
      </c>
      <c r="K17" s="6" t="s">
        <v>77</v>
      </c>
      <c r="L17" s="6" t="s">
        <v>77</v>
      </c>
      <c r="M17" s="6" t="s">
        <v>79</v>
      </c>
      <c r="N17" s="6" t="s">
        <v>77</v>
      </c>
      <c r="O17" s="6" t="s">
        <v>79</v>
      </c>
      <c r="P17" s="7">
        <v>84</v>
      </c>
      <c r="Q17" s="6" t="s">
        <v>77</v>
      </c>
      <c r="R17" s="6" t="s">
        <v>77</v>
      </c>
      <c r="S17" s="6" t="s">
        <v>79</v>
      </c>
      <c r="T17" s="6" t="s">
        <v>77</v>
      </c>
      <c r="U17" s="7">
        <v>84</v>
      </c>
      <c r="V17" s="6" t="s">
        <v>80</v>
      </c>
      <c r="W17" s="6" t="s">
        <v>77</v>
      </c>
      <c r="X17" s="7">
        <v>88</v>
      </c>
      <c r="Y17" s="7">
        <v>91</v>
      </c>
      <c r="Z17" s="7">
        <v>80</v>
      </c>
      <c r="AA17" s="7">
        <v>84</v>
      </c>
      <c r="AB17" s="7">
        <v>85</v>
      </c>
      <c r="AC17" s="7">
        <v>70</v>
      </c>
      <c r="AD17" s="6" t="s">
        <v>77</v>
      </c>
      <c r="AE17" s="6" t="s">
        <v>77</v>
      </c>
      <c r="AF17" s="6" t="s">
        <v>77</v>
      </c>
      <c r="AG17" s="6" t="s">
        <v>77</v>
      </c>
      <c r="AH17" s="6" t="s">
        <v>77</v>
      </c>
      <c r="AI17" s="7">
        <v>91</v>
      </c>
      <c r="AJ17" s="6" t="s">
        <v>77</v>
      </c>
      <c r="AK17" s="7">
        <v>82</v>
      </c>
      <c r="AL17" s="16">
        <f>E17*4+G17*3+J17*2+M17*1+O17*2+P17*2+S17*1+U17*2.5+V17*1+X17*3+Y17*3+Z17*3+AA17*6+AB17*1+AC17*2+AI17*1+AK17*2</f>
        <v>3346</v>
      </c>
      <c r="AM17" s="16">
        <v>39.5</v>
      </c>
      <c r="AN17" s="16">
        <f t="shared" si="0"/>
        <v>84.708860759493675</v>
      </c>
      <c r="AO17" s="5"/>
      <c r="AP17" s="6" t="s">
        <v>107</v>
      </c>
      <c r="AQ17" s="6" t="s">
        <v>108</v>
      </c>
      <c r="AR17" s="6" t="s">
        <v>93</v>
      </c>
      <c r="AS17" s="6" t="s">
        <v>77</v>
      </c>
      <c r="AT17" s="7">
        <v>75</v>
      </c>
      <c r="AU17" s="6" t="s">
        <v>77</v>
      </c>
      <c r="AV17" s="6" t="s">
        <v>77</v>
      </c>
      <c r="AW17" s="7">
        <v>61</v>
      </c>
      <c r="AX17" s="6" t="s">
        <v>77</v>
      </c>
      <c r="AY17" s="6" t="s">
        <v>77</v>
      </c>
      <c r="AZ17" s="7">
        <v>89</v>
      </c>
      <c r="BA17" s="7">
        <v>97</v>
      </c>
      <c r="BB17" s="6" t="s">
        <v>77</v>
      </c>
      <c r="BC17" s="6" t="s">
        <v>77</v>
      </c>
      <c r="BD17" s="6" t="s">
        <v>77</v>
      </c>
      <c r="BE17" s="7">
        <v>81</v>
      </c>
      <c r="BF17" s="6" t="s">
        <v>80</v>
      </c>
      <c r="BG17" s="7">
        <v>84</v>
      </c>
      <c r="BH17" s="6" t="s">
        <v>79</v>
      </c>
      <c r="BI17" s="6" t="s">
        <v>77</v>
      </c>
      <c r="BJ17" s="6" t="s">
        <v>77</v>
      </c>
      <c r="BK17" s="6" t="s">
        <v>79</v>
      </c>
      <c r="BL17" s="6" t="s">
        <v>79</v>
      </c>
      <c r="BM17" s="6" t="s">
        <v>77</v>
      </c>
      <c r="BN17" s="7">
        <v>96</v>
      </c>
      <c r="BO17" s="7">
        <v>73</v>
      </c>
      <c r="BP17" s="7"/>
      <c r="BQ17" s="22">
        <f>AR17*1+AT17*2+AW17*3.5+AZ17*1+BA17*2.5+BE17*2+BF17*1+BG17*3+BH17*2+BK17*2+BL17*2+BN17*3+BO17*2</f>
        <v>2193</v>
      </c>
      <c r="BR17" s="16">
        <v>27</v>
      </c>
      <c r="BS17" s="16">
        <f t="shared" si="1"/>
        <v>81.222222222222229</v>
      </c>
      <c r="BT17" s="16">
        <f t="shared" si="2"/>
        <v>5539</v>
      </c>
      <c r="BU17" s="16">
        <f t="shared" si="3"/>
        <v>66.5</v>
      </c>
      <c r="BV17" s="16">
        <f t="shared" si="4"/>
        <v>83.293233082706763</v>
      </c>
      <c r="BW17" s="16">
        <v>0</v>
      </c>
      <c r="BX17" s="16">
        <f t="shared" si="5"/>
        <v>83.293233082706763</v>
      </c>
    </row>
    <row r="18" spans="1:76" x14ac:dyDescent="0.15">
      <c r="A18" s="4">
        <v>15</v>
      </c>
      <c r="B18" s="6" t="s">
        <v>109</v>
      </c>
      <c r="C18" s="6" t="s">
        <v>110</v>
      </c>
      <c r="D18" s="6" t="s">
        <v>77</v>
      </c>
      <c r="E18" s="7">
        <v>72</v>
      </c>
      <c r="F18" s="6" t="s">
        <v>77</v>
      </c>
      <c r="G18" s="7">
        <v>89</v>
      </c>
      <c r="H18" s="6" t="s">
        <v>77</v>
      </c>
      <c r="I18" s="6" t="s">
        <v>77</v>
      </c>
      <c r="J18" s="7">
        <v>97</v>
      </c>
      <c r="K18" s="6" t="s">
        <v>77</v>
      </c>
      <c r="L18" s="6" t="s">
        <v>77</v>
      </c>
      <c r="M18" s="6" t="s">
        <v>79</v>
      </c>
      <c r="N18" s="6" t="s">
        <v>77</v>
      </c>
      <c r="O18" s="6" t="s">
        <v>79</v>
      </c>
      <c r="P18" s="6" t="s">
        <v>77</v>
      </c>
      <c r="Q18" s="6" t="s">
        <v>77</v>
      </c>
      <c r="R18" s="7">
        <v>82</v>
      </c>
      <c r="S18" s="6" t="s">
        <v>79</v>
      </c>
      <c r="T18" s="6" t="s">
        <v>77</v>
      </c>
      <c r="U18" s="7">
        <v>83</v>
      </c>
      <c r="V18" s="6" t="s">
        <v>78</v>
      </c>
      <c r="W18" s="6" t="s">
        <v>77</v>
      </c>
      <c r="X18" s="7">
        <v>95</v>
      </c>
      <c r="Y18" s="7">
        <v>95</v>
      </c>
      <c r="Z18" s="7">
        <v>73</v>
      </c>
      <c r="AA18" s="7">
        <v>91</v>
      </c>
      <c r="AB18" s="7">
        <v>78</v>
      </c>
      <c r="AC18" s="7">
        <v>73</v>
      </c>
      <c r="AD18" s="6" t="s">
        <v>77</v>
      </c>
      <c r="AE18" s="6" t="s">
        <v>77</v>
      </c>
      <c r="AF18" s="6" t="s">
        <v>77</v>
      </c>
      <c r="AG18" s="6" t="s">
        <v>77</v>
      </c>
      <c r="AH18" s="6" t="s">
        <v>77</v>
      </c>
      <c r="AI18" s="7">
        <v>86</v>
      </c>
      <c r="AJ18" s="6" t="s">
        <v>77</v>
      </c>
      <c r="AK18" s="7">
        <v>80</v>
      </c>
      <c r="AL18" s="16">
        <f>E18*4+G18*3+J18*2+M18*1+O18*2+R18*2+S18*1+U18*2.5+V18*1+X18*3+Y18*3+Z18*3+AA18*6+AB18*1+AC18*2+AI18*1+AK18*2</f>
        <v>3360.5</v>
      </c>
      <c r="AM18" s="16">
        <v>39.5</v>
      </c>
      <c r="AN18" s="16">
        <f t="shared" si="0"/>
        <v>85.075949367088612</v>
      </c>
      <c r="AO18" s="5"/>
      <c r="AP18" s="6" t="s">
        <v>109</v>
      </c>
      <c r="AQ18" s="8" t="s">
        <v>110</v>
      </c>
      <c r="AR18" s="6" t="s">
        <v>79</v>
      </c>
      <c r="AS18" s="6" t="s">
        <v>77</v>
      </c>
      <c r="AT18" s="7">
        <v>79</v>
      </c>
      <c r="AU18" s="6" t="s">
        <v>77</v>
      </c>
      <c r="AV18" s="6" t="s">
        <v>77</v>
      </c>
      <c r="AW18" s="7">
        <v>42</v>
      </c>
      <c r="AX18" s="6" t="s">
        <v>77</v>
      </c>
      <c r="AY18" s="7">
        <v>90</v>
      </c>
      <c r="AZ18" s="7">
        <v>93</v>
      </c>
      <c r="BA18" s="7">
        <v>75</v>
      </c>
      <c r="BB18" s="6" t="s">
        <v>77</v>
      </c>
      <c r="BC18" s="6" t="s">
        <v>77</v>
      </c>
      <c r="BD18" s="6" t="s">
        <v>77</v>
      </c>
      <c r="BE18" s="7">
        <v>88</v>
      </c>
      <c r="BF18" s="6" t="s">
        <v>80</v>
      </c>
      <c r="BG18" s="7">
        <v>83</v>
      </c>
      <c r="BH18" s="6" t="s">
        <v>79</v>
      </c>
      <c r="BI18" s="6" t="s">
        <v>77</v>
      </c>
      <c r="BJ18" s="6" t="s">
        <v>77</v>
      </c>
      <c r="BK18" s="6" t="s">
        <v>79</v>
      </c>
      <c r="BL18" s="6" t="s">
        <v>78</v>
      </c>
      <c r="BM18" s="6" t="s">
        <v>77</v>
      </c>
      <c r="BN18" s="7">
        <v>90</v>
      </c>
      <c r="BO18" s="7">
        <v>84</v>
      </c>
      <c r="BP18" s="7"/>
      <c r="BQ18" s="22">
        <f>AR18*1+AT18*2+AW18*3.5+AY18*2.5+AZ18*1+BA18*2.5+BE18*2+BF18*1+BG18*3+BH18*2+BK18*2+BL18*2+BN18*3+BO18*2</f>
        <v>2363.5</v>
      </c>
      <c r="BR18" s="16">
        <v>29.5</v>
      </c>
      <c r="BS18" s="16">
        <f t="shared" si="1"/>
        <v>80.118644067796609</v>
      </c>
      <c r="BT18" s="16">
        <f t="shared" si="2"/>
        <v>5724</v>
      </c>
      <c r="BU18" s="16">
        <f t="shared" si="3"/>
        <v>69</v>
      </c>
      <c r="BV18" s="16">
        <f t="shared" si="4"/>
        <v>82.956521739130437</v>
      </c>
      <c r="BW18" s="16">
        <v>0</v>
      </c>
      <c r="BX18" s="16">
        <f t="shared" si="5"/>
        <v>82.956521739130437</v>
      </c>
    </row>
    <row r="19" spans="1:76" x14ac:dyDescent="0.15">
      <c r="A19" s="3">
        <v>16</v>
      </c>
      <c r="B19" s="6" t="s">
        <v>111</v>
      </c>
      <c r="C19" s="6" t="s">
        <v>112</v>
      </c>
      <c r="D19" s="6" t="s">
        <v>77</v>
      </c>
      <c r="E19" s="7">
        <v>89</v>
      </c>
      <c r="F19" s="6" t="s">
        <v>77</v>
      </c>
      <c r="G19" s="7">
        <v>77</v>
      </c>
      <c r="H19" s="6" t="s">
        <v>77</v>
      </c>
      <c r="I19" s="6" t="s">
        <v>77</v>
      </c>
      <c r="J19" s="7">
        <v>85</v>
      </c>
      <c r="K19" s="6" t="s">
        <v>77</v>
      </c>
      <c r="L19" s="6" t="s">
        <v>77</v>
      </c>
      <c r="M19" s="6" t="s">
        <v>79</v>
      </c>
      <c r="N19" s="6" t="s">
        <v>77</v>
      </c>
      <c r="O19" s="6" t="s">
        <v>79</v>
      </c>
      <c r="P19" s="7">
        <v>93</v>
      </c>
      <c r="Q19" s="6" t="s">
        <v>77</v>
      </c>
      <c r="R19" s="7">
        <v>77</v>
      </c>
      <c r="S19" s="6" t="s">
        <v>79</v>
      </c>
      <c r="T19" s="6" t="s">
        <v>77</v>
      </c>
      <c r="U19" s="7">
        <v>85</v>
      </c>
      <c r="V19" s="6" t="s">
        <v>79</v>
      </c>
      <c r="W19" s="6" t="s">
        <v>77</v>
      </c>
      <c r="X19" s="7">
        <v>87</v>
      </c>
      <c r="Y19" s="7">
        <v>96</v>
      </c>
      <c r="Z19" s="7">
        <v>77</v>
      </c>
      <c r="AA19" s="7">
        <v>95</v>
      </c>
      <c r="AB19" s="7">
        <v>78</v>
      </c>
      <c r="AC19" s="6" t="s">
        <v>77</v>
      </c>
      <c r="AD19" s="6" t="s">
        <v>77</v>
      </c>
      <c r="AE19" s="6" t="s">
        <v>77</v>
      </c>
      <c r="AF19" s="6" t="s">
        <v>77</v>
      </c>
      <c r="AG19" s="6" t="s">
        <v>77</v>
      </c>
      <c r="AH19" s="6" t="s">
        <v>77</v>
      </c>
      <c r="AI19" s="7">
        <v>83</v>
      </c>
      <c r="AJ19" s="6" t="s">
        <v>77</v>
      </c>
      <c r="AK19" s="7">
        <v>94</v>
      </c>
      <c r="AL19" s="16">
        <f>E19*4+G19*3+J19*2+M19*1+O19*2+P19*2+R19*2+S19*1+U19*2.5+V19*1+X19*3+Y19*3+Z19*3+AA19*6+AB19*1+AI19*1+AK19*2</f>
        <v>3433.5</v>
      </c>
      <c r="AM19" s="16">
        <v>39.5</v>
      </c>
      <c r="AN19" s="16">
        <f t="shared" si="0"/>
        <v>86.924050632911388</v>
      </c>
      <c r="AO19" s="5"/>
      <c r="AP19" s="6" t="s">
        <v>111</v>
      </c>
      <c r="AQ19" s="6" t="s">
        <v>112</v>
      </c>
      <c r="AR19" s="6" t="s">
        <v>80</v>
      </c>
      <c r="AS19" s="6" t="s">
        <v>77</v>
      </c>
      <c r="AT19" s="7">
        <v>80</v>
      </c>
      <c r="AU19" s="6" t="s">
        <v>77</v>
      </c>
      <c r="AV19" s="6" t="s">
        <v>77</v>
      </c>
      <c r="AW19" s="7">
        <v>61</v>
      </c>
      <c r="AX19" s="6" t="s">
        <v>77</v>
      </c>
      <c r="AY19" s="6" t="s">
        <v>77</v>
      </c>
      <c r="AZ19" s="7">
        <v>87</v>
      </c>
      <c r="BA19" s="7">
        <v>83</v>
      </c>
      <c r="BB19" s="6" t="s">
        <v>77</v>
      </c>
      <c r="BC19" s="6" t="s">
        <v>77</v>
      </c>
      <c r="BD19" s="6" t="s">
        <v>77</v>
      </c>
      <c r="BE19" s="7">
        <v>72</v>
      </c>
      <c r="BF19" s="6" t="s">
        <v>80</v>
      </c>
      <c r="BG19" s="7">
        <v>61</v>
      </c>
      <c r="BH19" s="6" t="s">
        <v>79</v>
      </c>
      <c r="BI19" s="6" t="s">
        <v>77</v>
      </c>
      <c r="BJ19" s="6" t="s">
        <v>77</v>
      </c>
      <c r="BK19" s="6" t="s">
        <v>79</v>
      </c>
      <c r="BL19" s="6" t="s">
        <v>80</v>
      </c>
      <c r="BM19" s="6" t="s">
        <v>77</v>
      </c>
      <c r="BN19" s="7">
        <v>91</v>
      </c>
      <c r="BO19" s="7">
        <v>79</v>
      </c>
      <c r="BP19" s="7"/>
      <c r="BQ19" s="22">
        <f>AR19*1+AT19*2+AW19*3.5+AZ19*1+BA19*2.5+BE19*2+BF19*1+BG19*3+BH19*2+BK19*2+BL19*2+BN19*3+BO19*2</f>
        <v>2066</v>
      </c>
      <c r="BR19" s="16">
        <v>27</v>
      </c>
      <c r="BS19" s="16">
        <f t="shared" si="1"/>
        <v>76.518518518518519</v>
      </c>
      <c r="BT19" s="16">
        <f t="shared" si="2"/>
        <v>5499.5</v>
      </c>
      <c r="BU19" s="16">
        <f t="shared" si="3"/>
        <v>66.5</v>
      </c>
      <c r="BV19" s="16">
        <f t="shared" si="4"/>
        <v>82.699248120300751</v>
      </c>
      <c r="BW19" s="16">
        <v>0</v>
      </c>
      <c r="BX19" s="16">
        <f t="shared" si="5"/>
        <v>82.699248120300751</v>
      </c>
    </row>
    <row r="20" spans="1:76" x14ac:dyDescent="0.15">
      <c r="A20" s="4">
        <v>17</v>
      </c>
      <c r="B20" s="6" t="s">
        <v>113</v>
      </c>
      <c r="C20" s="6" t="s">
        <v>114</v>
      </c>
      <c r="D20" s="6" t="s">
        <v>77</v>
      </c>
      <c r="E20" s="7">
        <v>83</v>
      </c>
      <c r="F20" s="6" t="s">
        <v>77</v>
      </c>
      <c r="G20" s="7">
        <v>86</v>
      </c>
      <c r="H20" s="6" t="s">
        <v>77</v>
      </c>
      <c r="I20" s="6" t="s">
        <v>77</v>
      </c>
      <c r="J20" s="7">
        <v>90</v>
      </c>
      <c r="K20" s="6" t="s">
        <v>77</v>
      </c>
      <c r="L20" s="6" t="s">
        <v>77</v>
      </c>
      <c r="M20" s="6" t="s">
        <v>78</v>
      </c>
      <c r="N20" s="6" t="s">
        <v>77</v>
      </c>
      <c r="O20" s="6" t="s">
        <v>78</v>
      </c>
      <c r="P20" s="7">
        <v>88</v>
      </c>
      <c r="Q20" s="6" t="s">
        <v>77</v>
      </c>
      <c r="R20" s="7">
        <v>74</v>
      </c>
      <c r="S20" s="6" t="s">
        <v>80</v>
      </c>
      <c r="T20" s="6" t="s">
        <v>77</v>
      </c>
      <c r="U20" s="7">
        <v>81</v>
      </c>
      <c r="V20" s="6" t="s">
        <v>79</v>
      </c>
      <c r="W20" s="6" t="s">
        <v>77</v>
      </c>
      <c r="X20" s="7">
        <v>89</v>
      </c>
      <c r="Y20" s="7">
        <v>93</v>
      </c>
      <c r="Z20" s="7">
        <v>65</v>
      </c>
      <c r="AA20" s="7">
        <v>95</v>
      </c>
      <c r="AB20" s="7">
        <v>78</v>
      </c>
      <c r="AC20" s="6" t="s">
        <v>77</v>
      </c>
      <c r="AD20" s="6" t="s">
        <v>77</v>
      </c>
      <c r="AE20" s="6" t="s">
        <v>77</v>
      </c>
      <c r="AF20" s="6" t="s">
        <v>77</v>
      </c>
      <c r="AG20" s="6" t="s">
        <v>77</v>
      </c>
      <c r="AH20" s="6" t="s">
        <v>77</v>
      </c>
      <c r="AI20" s="7">
        <v>92</v>
      </c>
      <c r="AJ20" s="6" t="s">
        <v>77</v>
      </c>
      <c r="AK20" s="7">
        <v>77</v>
      </c>
      <c r="AL20" s="16">
        <f>E20*4+G20*3+J20*2+M20*1+O20*2+P20*2+R20*2+S20*1+U20*2.5+V20*1+X20*3+Y20*3+Z20*3+AA20*6+AB20*1+AI20*1+AK20*2</f>
        <v>3376.5</v>
      </c>
      <c r="AM20" s="16">
        <v>39.5</v>
      </c>
      <c r="AN20" s="16">
        <f t="shared" si="0"/>
        <v>85.481012658227854</v>
      </c>
      <c r="AO20" s="5"/>
      <c r="AP20" s="6" t="s">
        <v>113</v>
      </c>
      <c r="AQ20" s="8" t="s">
        <v>114</v>
      </c>
      <c r="AR20" s="6" t="s">
        <v>79</v>
      </c>
      <c r="AS20" s="6" t="s">
        <v>77</v>
      </c>
      <c r="AT20" s="7">
        <v>72</v>
      </c>
      <c r="AU20" s="6" t="s">
        <v>77</v>
      </c>
      <c r="AV20" s="6" t="s">
        <v>77</v>
      </c>
      <c r="AW20" s="7">
        <v>32</v>
      </c>
      <c r="AX20" s="6" t="s">
        <v>77</v>
      </c>
      <c r="AY20" s="6" t="s">
        <v>77</v>
      </c>
      <c r="AZ20" s="7">
        <v>87</v>
      </c>
      <c r="BA20" s="7">
        <v>81</v>
      </c>
      <c r="BB20" s="6" t="s">
        <v>77</v>
      </c>
      <c r="BC20" s="6" t="s">
        <v>77</v>
      </c>
      <c r="BD20" s="6" t="s">
        <v>77</v>
      </c>
      <c r="BE20" s="7">
        <v>79</v>
      </c>
      <c r="BF20" s="6" t="s">
        <v>78</v>
      </c>
      <c r="BG20" s="7">
        <v>62</v>
      </c>
      <c r="BH20" s="6" t="s">
        <v>78</v>
      </c>
      <c r="BI20" s="6" t="s">
        <v>77</v>
      </c>
      <c r="BJ20" s="6" t="s">
        <v>77</v>
      </c>
      <c r="BK20" s="6" t="s">
        <v>79</v>
      </c>
      <c r="BL20" s="6" t="s">
        <v>78</v>
      </c>
      <c r="BM20" s="6" t="s">
        <v>77</v>
      </c>
      <c r="BN20" s="7">
        <v>89</v>
      </c>
      <c r="BO20" s="7">
        <v>70</v>
      </c>
      <c r="BP20" s="7"/>
      <c r="BQ20" s="22">
        <f>AR20*1+AT20*2+AW20*3.5+AZ20*1+BA20*2.5+BE20*2+BF20*1+BG20*3+BH20*2+BK20*2+BL20*2+BN20*3+BO20*2</f>
        <v>2026.5</v>
      </c>
      <c r="BR20" s="16">
        <v>27</v>
      </c>
      <c r="BS20" s="16">
        <f t="shared" si="1"/>
        <v>75.055555555555557</v>
      </c>
      <c r="BT20" s="16">
        <f t="shared" si="2"/>
        <v>5403</v>
      </c>
      <c r="BU20" s="16">
        <f t="shared" si="3"/>
        <v>66.5</v>
      </c>
      <c r="BV20" s="16">
        <f t="shared" si="4"/>
        <v>81.248120300751879</v>
      </c>
      <c r="BW20" s="16">
        <v>0</v>
      </c>
      <c r="BX20" s="16">
        <f t="shared" si="5"/>
        <v>81.248120300751879</v>
      </c>
    </row>
    <row r="21" spans="1:76" x14ac:dyDescent="0.15">
      <c r="A21" s="4">
        <v>18</v>
      </c>
      <c r="B21" s="6" t="s">
        <v>115</v>
      </c>
      <c r="C21" s="6" t="s">
        <v>116</v>
      </c>
      <c r="D21" s="6" t="s">
        <v>77</v>
      </c>
      <c r="E21" s="7">
        <v>74</v>
      </c>
      <c r="F21" s="6" t="s">
        <v>77</v>
      </c>
      <c r="G21" s="7">
        <v>88</v>
      </c>
      <c r="H21" s="6" t="s">
        <v>77</v>
      </c>
      <c r="I21" s="6" t="s">
        <v>77</v>
      </c>
      <c r="J21" s="7">
        <v>83</v>
      </c>
      <c r="K21" s="6" t="s">
        <v>77</v>
      </c>
      <c r="L21" s="6" t="s">
        <v>77</v>
      </c>
      <c r="M21" s="6" t="s">
        <v>79</v>
      </c>
      <c r="N21" s="6" t="s">
        <v>77</v>
      </c>
      <c r="O21" s="6" t="s">
        <v>79</v>
      </c>
      <c r="P21" s="6" t="s">
        <v>77</v>
      </c>
      <c r="Q21" s="6" t="s">
        <v>77</v>
      </c>
      <c r="R21" s="7">
        <v>75</v>
      </c>
      <c r="S21" s="6" t="s">
        <v>79</v>
      </c>
      <c r="T21" s="6" t="s">
        <v>77</v>
      </c>
      <c r="U21" s="7">
        <v>82</v>
      </c>
      <c r="V21" s="6" t="s">
        <v>79</v>
      </c>
      <c r="W21" s="6" t="s">
        <v>77</v>
      </c>
      <c r="X21" s="7">
        <v>94</v>
      </c>
      <c r="Y21" s="7">
        <v>91</v>
      </c>
      <c r="Z21" s="7">
        <v>79</v>
      </c>
      <c r="AA21" s="7">
        <v>90</v>
      </c>
      <c r="AB21" s="7">
        <v>80</v>
      </c>
      <c r="AC21" s="7">
        <v>65</v>
      </c>
      <c r="AD21" s="6" t="s">
        <v>77</v>
      </c>
      <c r="AE21" s="6" t="s">
        <v>77</v>
      </c>
      <c r="AF21" s="6" t="s">
        <v>77</v>
      </c>
      <c r="AG21" s="6" t="s">
        <v>77</v>
      </c>
      <c r="AH21" s="6" t="s">
        <v>77</v>
      </c>
      <c r="AI21" s="7">
        <v>84</v>
      </c>
      <c r="AJ21" s="6" t="s">
        <v>77</v>
      </c>
      <c r="AK21" s="7">
        <v>76</v>
      </c>
      <c r="AL21" s="16">
        <f>E21*4+G21*3+J21*2+M21*1+O21*2+R21*2+S21*1+U21*2.5+V21*1+X21*3+Y21*3+Z21*3+AA21*6+AB21*1+AC21*2+AI21*1+AK21*2</f>
        <v>3284</v>
      </c>
      <c r="AM21" s="16">
        <v>39.5</v>
      </c>
      <c r="AN21" s="16">
        <f t="shared" si="0"/>
        <v>83.139240506329116</v>
      </c>
      <c r="AO21" s="5"/>
      <c r="AP21" s="6" t="s">
        <v>115</v>
      </c>
      <c r="AQ21" s="8" t="s">
        <v>116</v>
      </c>
      <c r="AR21" s="6" t="s">
        <v>79</v>
      </c>
      <c r="AS21" s="6" t="s">
        <v>77</v>
      </c>
      <c r="AT21" s="7">
        <v>79</v>
      </c>
      <c r="AU21" s="6" t="s">
        <v>77</v>
      </c>
      <c r="AV21" s="6" t="s">
        <v>77</v>
      </c>
      <c r="AW21" s="7">
        <v>37</v>
      </c>
      <c r="AX21" s="6" t="s">
        <v>77</v>
      </c>
      <c r="AY21" s="7">
        <v>77</v>
      </c>
      <c r="AZ21" s="7">
        <v>90</v>
      </c>
      <c r="BA21" s="7">
        <v>83</v>
      </c>
      <c r="BB21" s="6" t="s">
        <v>77</v>
      </c>
      <c r="BC21" s="6" t="s">
        <v>77</v>
      </c>
      <c r="BD21" s="6" t="s">
        <v>77</v>
      </c>
      <c r="BE21" s="7">
        <v>83</v>
      </c>
      <c r="BF21" s="6" t="s">
        <v>80</v>
      </c>
      <c r="BG21" s="7">
        <v>91</v>
      </c>
      <c r="BH21" s="6" t="s">
        <v>79</v>
      </c>
      <c r="BI21" s="6" t="s">
        <v>77</v>
      </c>
      <c r="BJ21" s="6" t="s">
        <v>77</v>
      </c>
      <c r="BK21" s="6" t="s">
        <v>79</v>
      </c>
      <c r="BL21" s="6" t="s">
        <v>79</v>
      </c>
      <c r="BM21" s="6" t="s">
        <v>77</v>
      </c>
      <c r="BN21" s="7">
        <v>95</v>
      </c>
      <c r="BO21" s="7">
        <v>75</v>
      </c>
      <c r="BP21" s="7"/>
      <c r="BQ21" s="22">
        <f>AR21*1+AT21*2+AW21*3.5+AY21*2.5+AZ21*1+BA21*2.5+BE21*2+BF21*1+BG21*3+BH21*2+BK21*2+BL21*2+BN21*3+BO21*2</f>
        <v>2321.5</v>
      </c>
      <c r="BR21" s="16">
        <v>29.5</v>
      </c>
      <c r="BS21" s="16">
        <f t="shared" si="1"/>
        <v>78.694915254237287</v>
      </c>
      <c r="BT21" s="16">
        <f t="shared" si="2"/>
        <v>5605.5</v>
      </c>
      <c r="BU21" s="16">
        <f t="shared" si="3"/>
        <v>69</v>
      </c>
      <c r="BV21" s="16">
        <f t="shared" si="4"/>
        <v>81.239130434782609</v>
      </c>
      <c r="BW21" s="16">
        <v>0</v>
      </c>
      <c r="BX21" s="16">
        <f t="shared" si="5"/>
        <v>81.239130434782609</v>
      </c>
    </row>
    <row r="22" spans="1:76" x14ac:dyDescent="0.15">
      <c r="A22" s="4">
        <v>19</v>
      </c>
      <c r="B22" s="6" t="s">
        <v>117</v>
      </c>
      <c r="C22" s="6" t="s">
        <v>118</v>
      </c>
      <c r="D22" s="6" t="s">
        <v>77</v>
      </c>
      <c r="E22" s="7">
        <v>73</v>
      </c>
      <c r="F22" s="6" t="s">
        <v>77</v>
      </c>
      <c r="G22" s="7">
        <v>91</v>
      </c>
      <c r="H22" s="6" t="s">
        <v>77</v>
      </c>
      <c r="I22" s="6" t="s">
        <v>77</v>
      </c>
      <c r="J22" s="7">
        <v>93</v>
      </c>
      <c r="K22" s="6" t="s">
        <v>77</v>
      </c>
      <c r="L22" s="6" t="s">
        <v>77</v>
      </c>
      <c r="M22" s="6" t="s">
        <v>79</v>
      </c>
      <c r="N22" s="6" t="s">
        <v>77</v>
      </c>
      <c r="O22" s="6" t="s">
        <v>79</v>
      </c>
      <c r="P22" s="7">
        <v>85</v>
      </c>
      <c r="Q22" s="6" t="s">
        <v>77</v>
      </c>
      <c r="R22" s="7">
        <v>72</v>
      </c>
      <c r="S22" s="6" t="s">
        <v>78</v>
      </c>
      <c r="T22" s="6" t="s">
        <v>77</v>
      </c>
      <c r="U22" s="7">
        <v>85</v>
      </c>
      <c r="V22" s="6" t="s">
        <v>80</v>
      </c>
      <c r="W22" s="6" t="s">
        <v>77</v>
      </c>
      <c r="X22" s="7">
        <v>88</v>
      </c>
      <c r="Y22" s="7">
        <v>91</v>
      </c>
      <c r="Z22" s="7">
        <v>81</v>
      </c>
      <c r="AA22" s="7">
        <v>86</v>
      </c>
      <c r="AB22" s="7">
        <v>82</v>
      </c>
      <c r="AC22" s="7">
        <v>62</v>
      </c>
      <c r="AD22" s="6" t="s">
        <v>77</v>
      </c>
      <c r="AE22" s="6" t="s">
        <v>77</v>
      </c>
      <c r="AF22" s="6" t="s">
        <v>77</v>
      </c>
      <c r="AG22" s="6" t="s">
        <v>77</v>
      </c>
      <c r="AH22" s="6" t="s">
        <v>77</v>
      </c>
      <c r="AI22" s="7">
        <v>87</v>
      </c>
      <c r="AJ22" s="6" t="s">
        <v>77</v>
      </c>
      <c r="AK22" s="7">
        <v>79</v>
      </c>
      <c r="AL22" s="16">
        <f>E22*4+G22*3+J22*2+M22*1+O22*2+P22*2+R22*2+S22*1+U22*2.5+V22*1+X22*3+Y22*3+Z22*3+AA22*6+AB22*1+AC22*2+AI22*1+AK22*2</f>
        <v>3449.5</v>
      </c>
      <c r="AM22" s="16">
        <v>41.5</v>
      </c>
      <c r="AN22" s="16">
        <f t="shared" si="0"/>
        <v>83.120481927710841</v>
      </c>
      <c r="AO22" s="5"/>
      <c r="AP22" s="6" t="s">
        <v>117</v>
      </c>
      <c r="AQ22" s="8" t="s">
        <v>118</v>
      </c>
      <c r="AR22" s="6" t="s">
        <v>80</v>
      </c>
      <c r="AS22" s="6" t="s">
        <v>77</v>
      </c>
      <c r="AT22" s="7">
        <v>71</v>
      </c>
      <c r="AU22" s="6" t="s">
        <v>77</v>
      </c>
      <c r="AV22" s="6" t="s">
        <v>77</v>
      </c>
      <c r="AW22" s="7">
        <v>47</v>
      </c>
      <c r="AX22" s="6" t="s">
        <v>77</v>
      </c>
      <c r="AY22" s="6" t="s">
        <v>77</v>
      </c>
      <c r="AZ22" s="7">
        <v>84</v>
      </c>
      <c r="BA22" s="7">
        <v>76</v>
      </c>
      <c r="BB22" s="6" t="s">
        <v>77</v>
      </c>
      <c r="BC22" s="6" t="s">
        <v>77</v>
      </c>
      <c r="BD22" s="6" t="s">
        <v>77</v>
      </c>
      <c r="BE22" s="7">
        <v>76</v>
      </c>
      <c r="BF22" s="6" t="s">
        <v>79</v>
      </c>
      <c r="BG22" s="7">
        <v>81</v>
      </c>
      <c r="BH22" s="6" t="s">
        <v>79</v>
      </c>
      <c r="BI22" s="6" t="s">
        <v>77</v>
      </c>
      <c r="BJ22" s="6" t="s">
        <v>77</v>
      </c>
      <c r="BK22" s="6" t="s">
        <v>79</v>
      </c>
      <c r="BL22" s="6" t="s">
        <v>79</v>
      </c>
      <c r="BM22" s="6" t="s">
        <v>77</v>
      </c>
      <c r="BN22" s="7">
        <v>94</v>
      </c>
      <c r="BO22" s="7">
        <v>60</v>
      </c>
      <c r="BP22" s="7"/>
      <c r="BQ22" s="22">
        <f>AR22*1+AT22*2+AW22*3.5+AZ22*1+BA22*2.5+BE22*2+BF22*1+BG22*3+BH22*2+BK22*2+BL22*2+BN22*3+BO22*2</f>
        <v>2047.5</v>
      </c>
      <c r="BR22" s="16">
        <v>27</v>
      </c>
      <c r="BS22" s="16">
        <f t="shared" si="1"/>
        <v>75.833333333333329</v>
      </c>
      <c r="BT22" s="16">
        <f t="shared" si="2"/>
        <v>5497</v>
      </c>
      <c r="BU22" s="16">
        <f t="shared" si="3"/>
        <v>68.5</v>
      </c>
      <c r="BV22" s="16">
        <f t="shared" si="4"/>
        <v>80.248175182481745</v>
      </c>
      <c r="BW22" s="16">
        <v>0</v>
      </c>
      <c r="BX22" s="16">
        <f t="shared" si="5"/>
        <v>80.248175182481745</v>
      </c>
    </row>
    <row r="23" spans="1:76" x14ac:dyDescent="0.15">
      <c r="A23" s="4">
        <v>20</v>
      </c>
      <c r="B23" s="6" t="s">
        <v>119</v>
      </c>
      <c r="C23" s="6" t="s">
        <v>120</v>
      </c>
      <c r="D23" s="6" t="s">
        <v>77</v>
      </c>
      <c r="E23" s="7">
        <v>77</v>
      </c>
      <c r="F23" s="6" t="s">
        <v>77</v>
      </c>
      <c r="G23" s="7">
        <v>90</v>
      </c>
      <c r="H23" s="6" t="s">
        <v>77</v>
      </c>
      <c r="I23" s="6" t="s">
        <v>77</v>
      </c>
      <c r="J23" s="7">
        <v>92</v>
      </c>
      <c r="K23" s="6" t="s">
        <v>77</v>
      </c>
      <c r="L23" s="6" t="s">
        <v>77</v>
      </c>
      <c r="M23" s="6" t="s">
        <v>78</v>
      </c>
      <c r="N23" s="6" t="s">
        <v>77</v>
      </c>
      <c r="O23" s="6" t="s">
        <v>78</v>
      </c>
      <c r="P23" s="7">
        <v>88</v>
      </c>
      <c r="Q23" s="6" t="s">
        <v>77</v>
      </c>
      <c r="R23" s="7">
        <v>78</v>
      </c>
      <c r="S23" s="6" t="s">
        <v>78</v>
      </c>
      <c r="T23" s="6" t="s">
        <v>77</v>
      </c>
      <c r="U23" s="7">
        <v>80</v>
      </c>
      <c r="V23" s="6" t="s">
        <v>80</v>
      </c>
      <c r="W23" s="6" t="s">
        <v>77</v>
      </c>
      <c r="X23" s="7">
        <v>92</v>
      </c>
      <c r="Y23" s="7">
        <v>92</v>
      </c>
      <c r="Z23" s="7">
        <v>77</v>
      </c>
      <c r="AA23" s="7">
        <v>71</v>
      </c>
      <c r="AB23" s="7">
        <v>82</v>
      </c>
      <c r="AC23" s="7">
        <v>68</v>
      </c>
      <c r="AD23" s="6" t="s">
        <v>77</v>
      </c>
      <c r="AE23" s="6" t="s">
        <v>77</v>
      </c>
      <c r="AF23" s="6" t="s">
        <v>77</v>
      </c>
      <c r="AG23" s="6" t="s">
        <v>77</v>
      </c>
      <c r="AH23" s="6" t="s">
        <v>77</v>
      </c>
      <c r="AI23" s="7">
        <v>92</v>
      </c>
      <c r="AJ23" s="6" t="s">
        <v>77</v>
      </c>
      <c r="AK23" s="7">
        <v>85</v>
      </c>
      <c r="AL23" s="16">
        <f>E23*4+G23*3+J23*2+M23*1+O23*2+P23*2+R23*2+S23*1+U23*2.5+V23*1+X23*3+Y23*3+Z23*3+AA23*6+AB23*1+AC23*2+AI23*1+AK23*2</f>
        <v>3438</v>
      </c>
      <c r="AM23" s="16">
        <v>41.5</v>
      </c>
      <c r="AN23" s="16">
        <f t="shared" si="0"/>
        <v>82.843373493975903</v>
      </c>
      <c r="AO23" s="5"/>
      <c r="AP23" s="6" t="s">
        <v>119</v>
      </c>
      <c r="AQ23" s="8" t="s">
        <v>120</v>
      </c>
      <c r="AR23" s="6" t="s">
        <v>79</v>
      </c>
      <c r="AS23" s="6" t="s">
        <v>77</v>
      </c>
      <c r="AT23" s="7">
        <v>79</v>
      </c>
      <c r="AU23" s="6" t="s">
        <v>77</v>
      </c>
      <c r="AV23" s="6" t="s">
        <v>77</v>
      </c>
      <c r="AW23" s="7">
        <v>45</v>
      </c>
      <c r="AX23" s="6" t="s">
        <v>77</v>
      </c>
      <c r="AY23" s="7">
        <v>86</v>
      </c>
      <c r="AZ23" s="7">
        <v>87</v>
      </c>
      <c r="BA23" s="7">
        <v>61</v>
      </c>
      <c r="BB23" s="6" t="s">
        <v>77</v>
      </c>
      <c r="BC23" s="6" t="s">
        <v>77</v>
      </c>
      <c r="BD23" s="6" t="s">
        <v>77</v>
      </c>
      <c r="BE23" s="7">
        <v>79</v>
      </c>
      <c r="BF23" s="6" t="s">
        <v>80</v>
      </c>
      <c r="BG23" s="7">
        <v>72</v>
      </c>
      <c r="BH23" s="6" t="s">
        <v>79</v>
      </c>
      <c r="BI23" s="6" t="s">
        <v>77</v>
      </c>
      <c r="BJ23" s="6" t="s">
        <v>77</v>
      </c>
      <c r="BK23" s="6" t="s">
        <v>79</v>
      </c>
      <c r="BL23" s="6" t="s">
        <v>79</v>
      </c>
      <c r="BM23" s="6" t="s">
        <v>77</v>
      </c>
      <c r="BN23" s="7">
        <v>91</v>
      </c>
      <c r="BO23" s="7">
        <v>72</v>
      </c>
      <c r="BP23" s="7"/>
      <c r="BQ23" s="22">
        <f>AR23*1+AT23*2+AW23*3.5+AY23*2.5+AZ23*1+BA23*2.5+BE23*2+BF23*1+BG23*3+BH23*2+BK23*2+BL23*2+BN23*3+BO23*2</f>
        <v>2231</v>
      </c>
      <c r="BR23" s="16">
        <v>29.5</v>
      </c>
      <c r="BS23" s="16">
        <f t="shared" si="1"/>
        <v>75.627118644067792</v>
      </c>
      <c r="BT23" s="16">
        <f t="shared" si="2"/>
        <v>5669</v>
      </c>
      <c r="BU23" s="16">
        <f t="shared" si="3"/>
        <v>71</v>
      </c>
      <c r="BV23" s="16">
        <f t="shared" si="4"/>
        <v>79.845070422535215</v>
      </c>
      <c r="BW23" s="16">
        <v>0</v>
      </c>
      <c r="BX23" s="16">
        <f t="shared" si="5"/>
        <v>79.845070422535215</v>
      </c>
    </row>
    <row r="24" spans="1:76" x14ac:dyDescent="0.15">
      <c r="A24" s="4">
        <v>21</v>
      </c>
      <c r="B24" s="6" t="s">
        <v>121</v>
      </c>
      <c r="C24" s="6" t="s">
        <v>122</v>
      </c>
      <c r="D24" s="6" t="s">
        <v>77</v>
      </c>
      <c r="E24" s="7">
        <v>85</v>
      </c>
      <c r="F24" s="6" t="s">
        <v>77</v>
      </c>
      <c r="G24" s="7">
        <v>86</v>
      </c>
      <c r="H24" s="6" t="s">
        <v>77</v>
      </c>
      <c r="I24" s="6" t="s">
        <v>77</v>
      </c>
      <c r="J24" s="7">
        <v>86</v>
      </c>
      <c r="K24" s="6" t="s">
        <v>77</v>
      </c>
      <c r="L24" s="6" t="s">
        <v>77</v>
      </c>
      <c r="M24" s="6" t="s">
        <v>79</v>
      </c>
      <c r="N24" s="6" t="s">
        <v>77</v>
      </c>
      <c r="O24" s="6" t="s">
        <v>79</v>
      </c>
      <c r="P24" s="7">
        <v>74</v>
      </c>
      <c r="Q24" s="6" t="s">
        <v>77</v>
      </c>
      <c r="R24" s="7">
        <v>76</v>
      </c>
      <c r="S24" s="6" t="s">
        <v>80</v>
      </c>
      <c r="T24" s="6" t="s">
        <v>77</v>
      </c>
      <c r="U24" s="7">
        <v>79</v>
      </c>
      <c r="V24" s="6" t="s">
        <v>80</v>
      </c>
      <c r="W24" s="6" t="s">
        <v>77</v>
      </c>
      <c r="X24" s="7">
        <v>78</v>
      </c>
      <c r="Y24" s="7">
        <v>86</v>
      </c>
      <c r="Z24" s="7">
        <v>75</v>
      </c>
      <c r="AA24" s="7">
        <v>86</v>
      </c>
      <c r="AB24" s="7">
        <v>85</v>
      </c>
      <c r="AC24" s="7">
        <v>77</v>
      </c>
      <c r="AD24" s="6" t="s">
        <v>77</v>
      </c>
      <c r="AE24" s="6" t="s">
        <v>77</v>
      </c>
      <c r="AF24" s="6" t="s">
        <v>77</v>
      </c>
      <c r="AG24" s="6" t="s">
        <v>77</v>
      </c>
      <c r="AH24" s="6" t="s">
        <v>77</v>
      </c>
      <c r="AI24" s="7">
        <v>87</v>
      </c>
      <c r="AJ24" s="6" t="s">
        <v>77</v>
      </c>
      <c r="AK24" s="7">
        <v>82</v>
      </c>
      <c r="AL24" s="16">
        <f>E24*4+G24*3+J24*2+M24*1+O24*2+P24*2+R24*2+S24*1+U24*2.5+V24*1+X24*3+Y24*3+Z24*3+AA24*6+AB24*1+AC24*2+AI24*1+AK24*2</f>
        <v>3395.5</v>
      </c>
      <c r="AM24" s="16">
        <v>41.5</v>
      </c>
      <c r="AN24" s="16">
        <f t="shared" si="0"/>
        <v>81.819277108433738</v>
      </c>
      <c r="AO24" s="5"/>
      <c r="AP24" s="6" t="s">
        <v>121</v>
      </c>
      <c r="AQ24" s="8" t="s">
        <v>122</v>
      </c>
      <c r="AR24" s="6" t="s">
        <v>93</v>
      </c>
      <c r="AS24" s="6" t="s">
        <v>77</v>
      </c>
      <c r="AT24" s="7">
        <v>71</v>
      </c>
      <c r="AU24" s="6" t="s">
        <v>77</v>
      </c>
      <c r="AV24" s="6" t="s">
        <v>77</v>
      </c>
      <c r="AW24" s="7">
        <v>43</v>
      </c>
      <c r="AX24" s="6" t="s">
        <v>77</v>
      </c>
      <c r="AY24" s="6" t="s">
        <v>77</v>
      </c>
      <c r="AZ24" s="7">
        <v>72</v>
      </c>
      <c r="BA24" s="7">
        <v>82</v>
      </c>
      <c r="BB24" s="6" t="s">
        <v>77</v>
      </c>
      <c r="BC24" s="6" t="s">
        <v>77</v>
      </c>
      <c r="BD24" s="6" t="s">
        <v>77</v>
      </c>
      <c r="BE24" s="7">
        <v>79</v>
      </c>
      <c r="BF24" s="6" t="s">
        <v>80</v>
      </c>
      <c r="BG24" s="7">
        <v>71</v>
      </c>
      <c r="BH24" s="6" t="s">
        <v>79</v>
      </c>
      <c r="BI24" s="6" t="s">
        <v>77</v>
      </c>
      <c r="BJ24" s="6" t="s">
        <v>77</v>
      </c>
      <c r="BK24" s="6" t="s">
        <v>79</v>
      </c>
      <c r="BL24" s="6" t="s">
        <v>79</v>
      </c>
      <c r="BM24" s="6" t="s">
        <v>77</v>
      </c>
      <c r="BN24" s="7">
        <v>90</v>
      </c>
      <c r="BO24" s="7">
        <v>73</v>
      </c>
      <c r="BP24" s="7"/>
      <c r="BQ24" s="22">
        <f>AR24*1+AT24*2+AW24*3.5+AZ24*1+BA24*2.5+BE24*2+BF24*1+BG24*3+BH24*2+BK24*2+BL24*2+BN24*3+BO24*2</f>
        <v>2006.5</v>
      </c>
      <c r="BR24" s="16">
        <v>27</v>
      </c>
      <c r="BS24" s="16">
        <f t="shared" si="1"/>
        <v>74.31481481481481</v>
      </c>
      <c r="BT24" s="16">
        <f t="shared" si="2"/>
        <v>5402</v>
      </c>
      <c r="BU24" s="16">
        <f t="shared" si="3"/>
        <v>68.5</v>
      </c>
      <c r="BV24" s="16">
        <f t="shared" si="4"/>
        <v>78.861313868613138</v>
      </c>
      <c r="BW24" s="16">
        <v>0</v>
      </c>
      <c r="BX24" s="16">
        <f t="shared" si="5"/>
        <v>78.861313868613138</v>
      </c>
    </row>
    <row r="25" spans="1:76" x14ac:dyDescent="0.15">
      <c r="A25" s="4">
        <v>22</v>
      </c>
      <c r="B25" s="6" t="s">
        <v>123</v>
      </c>
      <c r="C25" s="6" t="s">
        <v>124</v>
      </c>
      <c r="D25" s="6" t="s">
        <v>77</v>
      </c>
      <c r="E25" s="7">
        <v>84</v>
      </c>
      <c r="F25" s="6" t="s">
        <v>77</v>
      </c>
      <c r="G25" s="7">
        <v>86</v>
      </c>
      <c r="H25" s="6" t="s">
        <v>77</v>
      </c>
      <c r="I25" s="6" t="s">
        <v>77</v>
      </c>
      <c r="J25" s="6" t="s">
        <v>77</v>
      </c>
      <c r="K25" s="6" t="s">
        <v>77</v>
      </c>
      <c r="L25" s="6" t="s">
        <v>77</v>
      </c>
      <c r="M25" s="6" t="s">
        <v>80</v>
      </c>
      <c r="N25" s="6" t="s">
        <v>77</v>
      </c>
      <c r="O25" s="6" t="s">
        <v>79</v>
      </c>
      <c r="P25" s="7">
        <v>87</v>
      </c>
      <c r="Q25" s="6" t="s">
        <v>77</v>
      </c>
      <c r="R25" s="7">
        <v>89</v>
      </c>
      <c r="S25" s="6" t="s">
        <v>79</v>
      </c>
      <c r="T25" s="6" t="s">
        <v>77</v>
      </c>
      <c r="U25" s="7">
        <v>81</v>
      </c>
      <c r="V25" s="6" t="s">
        <v>80</v>
      </c>
      <c r="W25" s="6" t="s">
        <v>77</v>
      </c>
      <c r="X25" s="7">
        <v>91</v>
      </c>
      <c r="Y25" s="7">
        <v>90</v>
      </c>
      <c r="Z25" s="7">
        <v>72</v>
      </c>
      <c r="AA25" s="7">
        <v>67</v>
      </c>
      <c r="AB25" s="7">
        <v>84</v>
      </c>
      <c r="AC25" s="7">
        <v>73</v>
      </c>
      <c r="AD25" s="6" t="s">
        <v>77</v>
      </c>
      <c r="AE25" s="6" t="s">
        <v>77</v>
      </c>
      <c r="AF25" s="6" t="s">
        <v>77</v>
      </c>
      <c r="AG25" s="6" t="s">
        <v>77</v>
      </c>
      <c r="AH25" s="6" t="s">
        <v>77</v>
      </c>
      <c r="AI25" s="7">
        <v>91</v>
      </c>
      <c r="AJ25" s="6" t="s">
        <v>77</v>
      </c>
      <c r="AK25" s="7">
        <v>84</v>
      </c>
      <c r="AL25" s="16">
        <f>E25*4+G25*3+M25*1+O25*2+P25*2+R25*2+S25*1+U25*2.5+V25*1+X25*3+Y25*3+Z25*3+AA25*6+AB25*1+AC25*2+AI25*1+AK25*2</f>
        <v>3203.5</v>
      </c>
      <c r="AM25" s="16">
        <v>39.5</v>
      </c>
      <c r="AN25" s="16">
        <f t="shared" si="0"/>
        <v>81.101265822784811</v>
      </c>
      <c r="AO25" s="5"/>
      <c r="AP25" s="6" t="s">
        <v>123</v>
      </c>
      <c r="AQ25" s="8" t="s">
        <v>124</v>
      </c>
      <c r="AR25" s="6" t="s">
        <v>79</v>
      </c>
      <c r="AS25" s="6" t="s">
        <v>77</v>
      </c>
      <c r="AT25" s="7">
        <v>66</v>
      </c>
      <c r="AU25" s="6" t="s">
        <v>77</v>
      </c>
      <c r="AV25" s="6" t="s">
        <v>77</v>
      </c>
      <c r="AW25" s="7">
        <v>33</v>
      </c>
      <c r="AX25" s="6" t="s">
        <v>77</v>
      </c>
      <c r="AY25" s="7">
        <v>83</v>
      </c>
      <c r="AZ25" s="7">
        <v>80</v>
      </c>
      <c r="BA25" s="7">
        <v>67</v>
      </c>
      <c r="BB25" s="6" t="s">
        <v>77</v>
      </c>
      <c r="BC25" s="6" t="s">
        <v>77</v>
      </c>
      <c r="BD25" s="6" t="s">
        <v>77</v>
      </c>
      <c r="BE25" s="7">
        <v>85</v>
      </c>
      <c r="BF25" s="6" t="s">
        <v>80</v>
      </c>
      <c r="BG25" s="7">
        <v>87</v>
      </c>
      <c r="BH25" s="6" t="s">
        <v>79</v>
      </c>
      <c r="BI25" s="6" t="s">
        <v>77</v>
      </c>
      <c r="BJ25" s="6" t="s">
        <v>77</v>
      </c>
      <c r="BK25" s="6" t="s">
        <v>79</v>
      </c>
      <c r="BL25" s="6" t="s">
        <v>78</v>
      </c>
      <c r="BM25" s="6" t="s">
        <v>77</v>
      </c>
      <c r="BN25" s="7">
        <v>92</v>
      </c>
      <c r="BO25" s="7">
        <v>63</v>
      </c>
      <c r="BP25" s="7"/>
      <c r="BQ25" s="22">
        <f>AR25*1+AT25*2+AW25*3.5+AY25*2.5+AZ25*1+BA25*2.5+BE25*2+BF25*1+BG25*3+BH25*2+BK25*2+BL25*2+BN25*3+BO25*2</f>
        <v>2225.5</v>
      </c>
      <c r="BR25" s="16">
        <v>29.5</v>
      </c>
      <c r="BS25" s="16">
        <f t="shared" si="1"/>
        <v>75.440677966101688</v>
      </c>
      <c r="BT25" s="16">
        <f t="shared" si="2"/>
        <v>5429</v>
      </c>
      <c r="BU25" s="16">
        <f t="shared" si="3"/>
        <v>69</v>
      </c>
      <c r="BV25" s="16">
        <f t="shared" si="4"/>
        <v>78.681159420289859</v>
      </c>
      <c r="BW25" s="16">
        <v>0</v>
      </c>
      <c r="BX25" s="16">
        <f t="shared" si="5"/>
        <v>78.681159420289859</v>
      </c>
    </row>
    <row r="26" spans="1:76" x14ac:dyDescent="0.15">
      <c r="A26" s="3">
        <v>23</v>
      </c>
      <c r="B26" s="6" t="s">
        <v>125</v>
      </c>
      <c r="C26" s="6" t="s">
        <v>126</v>
      </c>
      <c r="D26" s="6" t="s">
        <v>77</v>
      </c>
      <c r="E26" s="7">
        <v>81</v>
      </c>
      <c r="F26" s="6" t="s">
        <v>77</v>
      </c>
      <c r="G26" s="7">
        <v>86</v>
      </c>
      <c r="H26" s="6" t="s">
        <v>77</v>
      </c>
      <c r="I26" s="6" t="s">
        <v>77</v>
      </c>
      <c r="J26" s="7">
        <v>75</v>
      </c>
      <c r="K26" s="6" t="s">
        <v>77</v>
      </c>
      <c r="L26" s="6" t="s">
        <v>77</v>
      </c>
      <c r="M26" s="6" t="s">
        <v>80</v>
      </c>
      <c r="N26" s="6" t="s">
        <v>77</v>
      </c>
      <c r="O26" s="6" t="s">
        <v>79</v>
      </c>
      <c r="P26" s="6" t="s">
        <v>77</v>
      </c>
      <c r="Q26" s="6" t="s">
        <v>77</v>
      </c>
      <c r="R26" s="7">
        <v>78</v>
      </c>
      <c r="S26" s="6" t="s">
        <v>80</v>
      </c>
      <c r="T26" s="6" t="s">
        <v>77</v>
      </c>
      <c r="U26" s="7">
        <v>80</v>
      </c>
      <c r="V26" s="6" t="s">
        <v>80</v>
      </c>
      <c r="W26" s="6" t="s">
        <v>77</v>
      </c>
      <c r="X26" s="7">
        <v>89</v>
      </c>
      <c r="Y26" s="7">
        <v>83</v>
      </c>
      <c r="Z26" s="7">
        <v>61</v>
      </c>
      <c r="AA26" s="7">
        <v>78</v>
      </c>
      <c r="AB26" s="7">
        <v>79</v>
      </c>
      <c r="AC26" s="7">
        <v>67</v>
      </c>
      <c r="AD26" s="6" t="s">
        <v>77</v>
      </c>
      <c r="AE26" s="6" t="s">
        <v>77</v>
      </c>
      <c r="AF26" s="6" t="s">
        <v>77</v>
      </c>
      <c r="AG26" s="6" t="s">
        <v>77</v>
      </c>
      <c r="AH26" s="6" t="s">
        <v>77</v>
      </c>
      <c r="AI26" s="7">
        <v>85</v>
      </c>
      <c r="AJ26" s="6" t="s">
        <v>77</v>
      </c>
      <c r="AK26" s="7">
        <v>68</v>
      </c>
      <c r="AL26" s="16">
        <f>E26*4+G26*3+J26*2+M26*1+O26*2+R26*2+S26*1+U26*2.5+V26*1+X26*3+Y26*3+Z26*3+AA26*6+AB26*1+AC26*2+AI26*1+AK26*2</f>
        <v>3084</v>
      </c>
      <c r="AM26" s="16">
        <v>39.5</v>
      </c>
      <c r="AN26" s="16">
        <f t="shared" si="0"/>
        <v>78.075949367088612</v>
      </c>
      <c r="AO26" s="5"/>
      <c r="AP26" s="6" t="s">
        <v>125</v>
      </c>
      <c r="AQ26" s="6" t="s">
        <v>126</v>
      </c>
      <c r="AR26" s="6" t="s">
        <v>80</v>
      </c>
      <c r="AS26" s="6" t="s">
        <v>77</v>
      </c>
      <c r="AT26" s="7">
        <v>77</v>
      </c>
      <c r="AU26" s="6" t="s">
        <v>77</v>
      </c>
      <c r="AV26" s="6" t="s">
        <v>77</v>
      </c>
      <c r="AW26" s="6" t="s">
        <v>77</v>
      </c>
      <c r="AX26" s="6" t="s">
        <v>77</v>
      </c>
      <c r="AY26" s="7">
        <v>68</v>
      </c>
      <c r="AZ26" s="7">
        <v>82</v>
      </c>
      <c r="BA26" s="6" t="s">
        <v>77</v>
      </c>
      <c r="BB26" s="6" t="s">
        <v>77</v>
      </c>
      <c r="BC26" s="6" t="s">
        <v>77</v>
      </c>
      <c r="BD26" s="6" t="s">
        <v>77</v>
      </c>
      <c r="BE26" s="7">
        <v>70</v>
      </c>
      <c r="BF26" s="6" t="s">
        <v>93</v>
      </c>
      <c r="BG26" s="7">
        <v>82</v>
      </c>
      <c r="BH26" s="6" t="s">
        <v>79</v>
      </c>
      <c r="BI26" s="6" t="s">
        <v>77</v>
      </c>
      <c r="BJ26" s="6" t="s">
        <v>77</v>
      </c>
      <c r="BK26" s="6" t="s">
        <v>79</v>
      </c>
      <c r="BL26" s="6" t="s">
        <v>78</v>
      </c>
      <c r="BM26" s="6" t="s">
        <v>77</v>
      </c>
      <c r="BN26" s="7">
        <v>87</v>
      </c>
      <c r="BO26" s="7">
        <v>72</v>
      </c>
      <c r="BP26" s="7"/>
      <c r="BQ26" s="22">
        <f>AR26*1+AT26*2+AY26*2.5+AZ26*1+BE26*2+BF26*1+BG26*3+BH26*2+BK26*2+BL26*2+BN26*3+BO26*2</f>
        <v>1867</v>
      </c>
      <c r="BR26" s="16">
        <v>23.5</v>
      </c>
      <c r="BS26" s="16">
        <f t="shared" si="1"/>
        <v>79.446808510638292</v>
      </c>
      <c r="BT26" s="16">
        <f t="shared" si="2"/>
        <v>4951</v>
      </c>
      <c r="BU26" s="16">
        <f t="shared" si="3"/>
        <v>63</v>
      </c>
      <c r="BV26" s="16">
        <f t="shared" si="4"/>
        <v>78.587301587301582</v>
      </c>
      <c r="BW26" s="16">
        <v>0</v>
      </c>
      <c r="BX26" s="16">
        <f t="shared" si="5"/>
        <v>78.587301587301582</v>
      </c>
    </row>
    <row r="27" spans="1:76" x14ac:dyDescent="0.15">
      <c r="A27" s="4">
        <v>24</v>
      </c>
      <c r="B27" s="6" t="s">
        <v>127</v>
      </c>
      <c r="C27" s="6" t="s">
        <v>128</v>
      </c>
      <c r="D27" s="6" t="s">
        <v>77</v>
      </c>
      <c r="E27" s="7">
        <v>90</v>
      </c>
      <c r="F27" s="6" t="s">
        <v>77</v>
      </c>
      <c r="G27" s="7">
        <v>81</v>
      </c>
      <c r="H27" s="6" t="s">
        <v>77</v>
      </c>
      <c r="I27" s="6" t="s">
        <v>77</v>
      </c>
      <c r="J27" s="7">
        <v>82</v>
      </c>
      <c r="K27" s="6" t="s">
        <v>77</v>
      </c>
      <c r="L27" s="6" t="s">
        <v>77</v>
      </c>
      <c r="M27" s="6" t="s">
        <v>80</v>
      </c>
      <c r="N27" s="6" t="s">
        <v>77</v>
      </c>
      <c r="O27" s="6" t="s">
        <v>79</v>
      </c>
      <c r="P27" s="7">
        <v>86</v>
      </c>
      <c r="Q27" s="6" t="s">
        <v>77</v>
      </c>
      <c r="R27" s="7">
        <v>76</v>
      </c>
      <c r="S27" s="6" t="s">
        <v>80</v>
      </c>
      <c r="T27" s="6" t="s">
        <v>77</v>
      </c>
      <c r="U27" s="7">
        <v>86</v>
      </c>
      <c r="V27" s="6" t="s">
        <v>80</v>
      </c>
      <c r="W27" s="6" t="s">
        <v>77</v>
      </c>
      <c r="X27" s="7">
        <v>81</v>
      </c>
      <c r="Y27" s="7">
        <v>91</v>
      </c>
      <c r="Z27" s="7">
        <v>73</v>
      </c>
      <c r="AA27" s="7">
        <v>78</v>
      </c>
      <c r="AB27" s="7">
        <v>85</v>
      </c>
      <c r="AC27" s="6" t="s">
        <v>77</v>
      </c>
      <c r="AD27" s="6" t="s">
        <v>77</v>
      </c>
      <c r="AE27" s="6" t="s">
        <v>77</v>
      </c>
      <c r="AF27" s="6" t="s">
        <v>77</v>
      </c>
      <c r="AG27" s="6" t="s">
        <v>77</v>
      </c>
      <c r="AH27" s="7" t="s">
        <v>129</v>
      </c>
      <c r="AI27" s="7">
        <v>90</v>
      </c>
      <c r="AJ27" s="6" t="s">
        <v>77</v>
      </c>
      <c r="AK27" s="7">
        <v>86</v>
      </c>
      <c r="AL27" s="16">
        <f>E27*4+G27*3+J27*2+M27*1+O27*2+P27*2+R27*2+S27*1+U27*2.5+V27*1+X27*3+Y27*3+Z27*3+AA27*6+AB27*1+AI27*1+AK27*2</f>
        <v>3251</v>
      </c>
      <c r="AM27" s="16">
        <v>39.5</v>
      </c>
      <c r="AN27" s="16">
        <f t="shared" si="0"/>
        <v>82.303797468354432</v>
      </c>
      <c r="AO27" s="5"/>
      <c r="AP27" s="6" t="s">
        <v>127</v>
      </c>
      <c r="AQ27" s="8" t="s">
        <v>128</v>
      </c>
      <c r="AR27" s="6" t="s">
        <v>80</v>
      </c>
      <c r="AS27" s="6" t="s">
        <v>77</v>
      </c>
      <c r="AT27" s="7">
        <v>73</v>
      </c>
      <c r="AU27" s="6" t="s">
        <v>77</v>
      </c>
      <c r="AV27" s="6" t="s">
        <v>77</v>
      </c>
      <c r="AW27" s="7">
        <v>40</v>
      </c>
      <c r="AX27" s="6" t="s">
        <v>77</v>
      </c>
      <c r="AY27" s="6" t="s">
        <v>77</v>
      </c>
      <c r="AZ27" s="7">
        <v>72</v>
      </c>
      <c r="BA27" s="7">
        <v>75</v>
      </c>
      <c r="BB27" s="6" t="s">
        <v>77</v>
      </c>
      <c r="BC27" s="6" t="s">
        <v>77</v>
      </c>
      <c r="BD27" s="6" t="s">
        <v>77</v>
      </c>
      <c r="BE27" s="7">
        <v>80</v>
      </c>
      <c r="BF27" s="6" t="s">
        <v>80</v>
      </c>
      <c r="BG27" s="7">
        <v>84</v>
      </c>
      <c r="BH27" s="6" t="s">
        <v>79</v>
      </c>
      <c r="BI27" s="6" t="s">
        <v>77</v>
      </c>
      <c r="BJ27" s="6" t="s">
        <v>77</v>
      </c>
      <c r="BK27" s="6" t="s">
        <v>79</v>
      </c>
      <c r="BL27" s="6" t="s">
        <v>80</v>
      </c>
      <c r="BM27" s="6" t="s">
        <v>77</v>
      </c>
      <c r="BN27" s="7">
        <v>85</v>
      </c>
      <c r="BO27" s="7">
        <v>60</v>
      </c>
      <c r="BP27" s="7"/>
      <c r="BQ27" s="22">
        <f>AR27*1+AT27*2+AW27*3.5+AZ27*1+BA27*2.5+BE27*2+BF27*1+BG27*3+BH27*2+BK27*2+BL27*2+BN27*3+BO27*2</f>
        <v>1972.5</v>
      </c>
      <c r="BR27" s="16">
        <v>27</v>
      </c>
      <c r="BS27" s="16">
        <f t="shared" si="1"/>
        <v>73.055555555555557</v>
      </c>
      <c r="BT27" s="16">
        <f t="shared" si="2"/>
        <v>5223.5</v>
      </c>
      <c r="BU27" s="16">
        <f t="shared" si="3"/>
        <v>66.5</v>
      </c>
      <c r="BV27" s="16">
        <f t="shared" si="4"/>
        <v>78.548872180451127</v>
      </c>
      <c r="BW27" s="16">
        <v>0</v>
      </c>
      <c r="BX27" s="16">
        <f t="shared" si="5"/>
        <v>78.548872180451127</v>
      </c>
    </row>
    <row r="28" spans="1:76" x14ac:dyDescent="0.15">
      <c r="A28" s="4">
        <v>25</v>
      </c>
      <c r="B28" s="6" t="s">
        <v>130</v>
      </c>
      <c r="C28" s="6" t="s">
        <v>131</v>
      </c>
      <c r="D28" s="6" t="s">
        <v>77</v>
      </c>
      <c r="E28" s="7">
        <v>80</v>
      </c>
      <c r="F28" s="6" t="s">
        <v>77</v>
      </c>
      <c r="G28" s="7">
        <v>86</v>
      </c>
      <c r="H28" s="6" t="s">
        <v>77</v>
      </c>
      <c r="I28" s="6" t="s">
        <v>77</v>
      </c>
      <c r="J28" s="6" t="s">
        <v>77</v>
      </c>
      <c r="K28" s="6" t="s">
        <v>77</v>
      </c>
      <c r="L28" s="6" t="s">
        <v>77</v>
      </c>
      <c r="M28" s="6" t="s">
        <v>79</v>
      </c>
      <c r="N28" s="6" t="s">
        <v>77</v>
      </c>
      <c r="O28" s="6" t="s">
        <v>79</v>
      </c>
      <c r="P28" s="7">
        <v>80</v>
      </c>
      <c r="Q28" s="6" t="s">
        <v>77</v>
      </c>
      <c r="R28" s="7">
        <v>76</v>
      </c>
      <c r="S28" s="6" t="s">
        <v>79</v>
      </c>
      <c r="T28" s="6" t="s">
        <v>77</v>
      </c>
      <c r="U28" s="7">
        <v>81</v>
      </c>
      <c r="V28" s="6" t="s">
        <v>79</v>
      </c>
      <c r="W28" s="6" t="s">
        <v>77</v>
      </c>
      <c r="X28" s="7">
        <v>87</v>
      </c>
      <c r="Y28" s="7">
        <v>92</v>
      </c>
      <c r="Z28" s="7">
        <v>66</v>
      </c>
      <c r="AA28" s="7">
        <v>75</v>
      </c>
      <c r="AB28" s="7">
        <v>82</v>
      </c>
      <c r="AC28" s="7">
        <v>70</v>
      </c>
      <c r="AD28" s="6" t="s">
        <v>77</v>
      </c>
      <c r="AE28" s="6" t="s">
        <v>77</v>
      </c>
      <c r="AF28" s="6" t="s">
        <v>77</v>
      </c>
      <c r="AG28" s="6" t="s">
        <v>77</v>
      </c>
      <c r="AH28" s="6" t="s">
        <v>77</v>
      </c>
      <c r="AI28" s="7">
        <v>88</v>
      </c>
      <c r="AJ28" s="6" t="s">
        <v>77</v>
      </c>
      <c r="AK28" s="7">
        <v>80</v>
      </c>
      <c r="AL28" s="16">
        <f>E28*4+G28*3+M28*1+O28*2+P28*2+R28*2+S28*1+U28*2.5+V28*1+X28*3+Y28*3+Z28*3+AA28*6+AB28*1+AC28*2+AI28*1+AK28*2</f>
        <v>3172.5</v>
      </c>
      <c r="AM28" s="16">
        <v>39.5</v>
      </c>
      <c r="AN28" s="16">
        <f t="shared" si="0"/>
        <v>80.316455696202539</v>
      </c>
      <c r="AO28" s="5"/>
      <c r="AP28" s="6" t="s">
        <v>130</v>
      </c>
      <c r="AQ28" s="8" t="s">
        <v>131</v>
      </c>
      <c r="AR28" s="6" t="s">
        <v>80</v>
      </c>
      <c r="AS28" s="6" t="s">
        <v>77</v>
      </c>
      <c r="AT28" s="7">
        <v>85</v>
      </c>
      <c r="AU28" s="6" t="s">
        <v>77</v>
      </c>
      <c r="AV28" s="6" t="s">
        <v>77</v>
      </c>
      <c r="AW28" s="7">
        <v>49</v>
      </c>
      <c r="AX28" s="6" t="s">
        <v>77</v>
      </c>
      <c r="AY28" s="7">
        <v>66</v>
      </c>
      <c r="AZ28" s="7">
        <v>88</v>
      </c>
      <c r="BA28" s="7">
        <v>68</v>
      </c>
      <c r="BB28" s="6" t="s">
        <v>77</v>
      </c>
      <c r="BC28" s="6" t="s">
        <v>77</v>
      </c>
      <c r="BD28" s="6" t="s">
        <v>77</v>
      </c>
      <c r="BE28" s="7">
        <v>77</v>
      </c>
      <c r="BF28" s="6" t="s">
        <v>80</v>
      </c>
      <c r="BG28" s="7">
        <v>73</v>
      </c>
      <c r="BH28" s="6" t="s">
        <v>79</v>
      </c>
      <c r="BI28" s="6" t="s">
        <v>77</v>
      </c>
      <c r="BJ28" s="6" t="s">
        <v>77</v>
      </c>
      <c r="BK28" s="6" t="s">
        <v>79</v>
      </c>
      <c r="BL28" s="6" t="s">
        <v>79</v>
      </c>
      <c r="BM28" s="6" t="s">
        <v>77</v>
      </c>
      <c r="BN28" s="7">
        <v>93</v>
      </c>
      <c r="BO28" s="7">
        <v>80</v>
      </c>
      <c r="BP28" s="7"/>
      <c r="BQ28" s="22">
        <f>AR28*1+AT28*2+AW28*3.5+AY28*2.5+AZ28*1+BA28*2.5+BE28*2+BF28*1+BG28*3+BH28*2+BK28*2+BL28*2+BN28*3+BO28*2</f>
        <v>2236.5</v>
      </c>
      <c r="BR28" s="16">
        <v>29.5</v>
      </c>
      <c r="BS28" s="16">
        <f t="shared" si="1"/>
        <v>75.813559322033896</v>
      </c>
      <c r="BT28" s="16">
        <f t="shared" si="2"/>
        <v>5409</v>
      </c>
      <c r="BU28" s="16">
        <f t="shared" si="3"/>
        <v>69</v>
      </c>
      <c r="BV28" s="16">
        <f t="shared" si="4"/>
        <v>78.391304347826093</v>
      </c>
      <c r="BW28" s="16">
        <v>0</v>
      </c>
      <c r="BX28" s="16">
        <f t="shared" si="5"/>
        <v>78.391304347826093</v>
      </c>
    </row>
    <row r="29" spans="1:76" x14ac:dyDescent="0.15">
      <c r="A29" s="4">
        <v>26</v>
      </c>
      <c r="B29" s="6" t="s">
        <v>132</v>
      </c>
      <c r="C29" s="6" t="s">
        <v>133</v>
      </c>
      <c r="D29" s="6" t="s">
        <v>77</v>
      </c>
      <c r="E29" s="7">
        <v>78</v>
      </c>
      <c r="F29" s="6" t="s">
        <v>77</v>
      </c>
      <c r="G29" s="7">
        <v>86</v>
      </c>
      <c r="H29" s="6" t="s">
        <v>77</v>
      </c>
      <c r="I29" s="6" t="s">
        <v>77</v>
      </c>
      <c r="J29" s="7">
        <v>91</v>
      </c>
      <c r="K29" s="6" t="s">
        <v>77</v>
      </c>
      <c r="L29" s="6" t="s">
        <v>77</v>
      </c>
      <c r="M29" s="6" t="s">
        <v>79</v>
      </c>
      <c r="N29" s="6" t="s">
        <v>77</v>
      </c>
      <c r="O29" s="6" t="s">
        <v>79</v>
      </c>
      <c r="P29" s="6" t="s">
        <v>77</v>
      </c>
      <c r="Q29" s="6" t="s">
        <v>77</v>
      </c>
      <c r="R29" s="7">
        <v>70</v>
      </c>
      <c r="S29" s="6" t="s">
        <v>78</v>
      </c>
      <c r="T29" s="6" t="s">
        <v>77</v>
      </c>
      <c r="U29" s="7">
        <v>77</v>
      </c>
      <c r="V29" s="6" t="s">
        <v>80</v>
      </c>
      <c r="W29" s="6" t="s">
        <v>77</v>
      </c>
      <c r="X29" s="7">
        <v>87</v>
      </c>
      <c r="Y29" s="7">
        <v>86</v>
      </c>
      <c r="Z29" s="7">
        <v>69</v>
      </c>
      <c r="AA29" s="7">
        <v>67</v>
      </c>
      <c r="AB29" s="7">
        <v>83</v>
      </c>
      <c r="AC29" s="7">
        <v>69</v>
      </c>
      <c r="AD29" s="6" t="s">
        <v>77</v>
      </c>
      <c r="AE29" s="6" t="s">
        <v>77</v>
      </c>
      <c r="AF29" s="6" t="s">
        <v>77</v>
      </c>
      <c r="AG29" s="6" t="s">
        <v>77</v>
      </c>
      <c r="AH29" s="6" t="s">
        <v>77</v>
      </c>
      <c r="AI29" s="7">
        <v>87</v>
      </c>
      <c r="AJ29" s="6" t="s">
        <v>77</v>
      </c>
      <c r="AK29" s="7">
        <v>90</v>
      </c>
      <c r="AL29" s="16">
        <f>E29*4+G29*3+J29*2+M29*1+O29*2+R29*2+S29*1+U29*2.5+V29*1+X29*3+Y29*3+Z29*3+AA29*6+AB29*1+AC29*2+AI29*1+AK29*2</f>
        <v>3125.5</v>
      </c>
      <c r="AM29" s="16">
        <v>39.5</v>
      </c>
      <c r="AN29" s="16">
        <f t="shared" si="0"/>
        <v>79.12658227848101</v>
      </c>
      <c r="AO29" s="5"/>
      <c r="AP29" s="6" t="s">
        <v>132</v>
      </c>
      <c r="AQ29" s="8" t="s">
        <v>133</v>
      </c>
      <c r="AR29" s="6" t="s">
        <v>80</v>
      </c>
      <c r="AS29" s="6" t="s">
        <v>77</v>
      </c>
      <c r="AT29" s="7">
        <v>73</v>
      </c>
      <c r="AU29" s="6" t="s">
        <v>77</v>
      </c>
      <c r="AV29" s="6" t="s">
        <v>77</v>
      </c>
      <c r="AW29" s="7">
        <v>45</v>
      </c>
      <c r="AX29" s="6" t="s">
        <v>77</v>
      </c>
      <c r="AY29" s="7">
        <v>87</v>
      </c>
      <c r="AZ29" s="7">
        <v>86</v>
      </c>
      <c r="BA29" s="7">
        <v>73</v>
      </c>
      <c r="BB29" s="6" t="s">
        <v>77</v>
      </c>
      <c r="BC29" s="6" t="s">
        <v>77</v>
      </c>
      <c r="BD29" s="6" t="s">
        <v>77</v>
      </c>
      <c r="BE29" s="7">
        <v>79</v>
      </c>
      <c r="BF29" s="6" t="s">
        <v>93</v>
      </c>
      <c r="BG29" s="7">
        <v>73</v>
      </c>
      <c r="BH29" s="6" t="s">
        <v>79</v>
      </c>
      <c r="BI29" s="6" t="s">
        <v>77</v>
      </c>
      <c r="BJ29" s="6" t="s">
        <v>77</v>
      </c>
      <c r="BK29" s="6" t="s">
        <v>79</v>
      </c>
      <c r="BL29" s="6" t="s">
        <v>78</v>
      </c>
      <c r="BM29" s="6" t="s">
        <v>77</v>
      </c>
      <c r="BN29" s="7">
        <v>93</v>
      </c>
      <c r="BO29" s="7">
        <v>70</v>
      </c>
      <c r="BP29" s="7"/>
      <c r="BQ29" s="22">
        <f>AR29*1+AT29*2+AW29*3.5+AY29*2.5+AZ29*1+BA29*2.5+BE29*2+BF29*1+BG29*3+BH29*2+BK29*2+BL29*2+BN29*3+BO29*2</f>
        <v>2255.5</v>
      </c>
      <c r="BR29" s="16">
        <v>29.5</v>
      </c>
      <c r="BS29" s="16">
        <f t="shared" si="1"/>
        <v>76.457627118644069</v>
      </c>
      <c r="BT29" s="16">
        <f t="shared" si="2"/>
        <v>5381</v>
      </c>
      <c r="BU29" s="16">
        <f t="shared" si="3"/>
        <v>69</v>
      </c>
      <c r="BV29" s="16">
        <f t="shared" si="4"/>
        <v>77.985507246376812</v>
      </c>
      <c r="BW29" s="16">
        <v>0</v>
      </c>
      <c r="BX29" s="16">
        <f t="shared" si="5"/>
        <v>77.985507246376812</v>
      </c>
    </row>
    <row r="30" spans="1:76" x14ac:dyDescent="0.15">
      <c r="A30" s="4">
        <v>27</v>
      </c>
      <c r="B30" s="6" t="s">
        <v>134</v>
      </c>
      <c r="C30" s="6" t="s">
        <v>135</v>
      </c>
      <c r="D30" s="6" t="s">
        <v>77</v>
      </c>
      <c r="E30" s="7">
        <v>85</v>
      </c>
      <c r="F30" s="6" t="s">
        <v>77</v>
      </c>
      <c r="G30" s="7">
        <v>76</v>
      </c>
      <c r="H30" s="6" t="s">
        <v>77</v>
      </c>
      <c r="I30" s="6" t="s">
        <v>77</v>
      </c>
      <c r="J30" s="7">
        <v>93</v>
      </c>
      <c r="K30" s="6" t="s">
        <v>77</v>
      </c>
      <c r="L30" s="6" t="s">
        <v>77</v>
      </c>
      <c r="M30" s="6" t="s">
        <v>78</v>
      </c>
      <c r="N30" s="6" t="s">
        <v>77</v>
      </c>
      <c r="O30" s="6" t="s">
        <v>79</v>
      </c>
      <c r="P30" s="7">
        <v>86</v>
      </c>
      <c r="Q30" s="6" t="s">
        <v>77</v>
      </c>
      <c r="R30" s="7">
        <v>84</v>
      </c>
      <c r="S30" s="6" t="s">
        <v>79</v>
      </c>
      <c r="T30" s="6" t="s">
        <v>77</v>
      </c>
      <c r="U30" s="7">
        <v>88</v>
      </c>
      <c r="V30" s="6" t="s">
        <v>80</v>
      </c>
      <c r="W30" s="6" t="s">
        <v>77</v>
      </c>
      <c r="X30" s="7">
        <v>86</v>
      </c>
      <c r="Y30" s="7">
        <v>94</v>
      </c>
      <c r="Z30" s="7">
        <v>72</v>
      </c>
      <c r="AA30" s="7">
        <v>66</v>
      </c>
      <c r="AB30" s="7">
        <v>79</v>
      </c>
      <c r="AC30" s="7">
        <v>71</v>
      </c>
      <c r="AD30" s="6" t="s">
        <v>77</v>
      </c>
      <c r="AE30" s="6" t="s">
        <v>77</v>
      </c>
      <c r="AF30" s="6" t="s">
        <v>77</v>
      </c>
      <c r="AG30" s="6" t="s">
        <v>77</v>
      </c>
      <c r="AH30" s="6" t="s">
        <v>77</v>
      </c>
      <c r="AI30" s="7">
        <v>88</v>
      </c>
      <c r="AJ30" s="6" t="s">
        <v>77</v>
      </c>
      <c r="AK30" s="7">
        <v>86</v>
      </c>
      <c r="AL30" s="16">
        <f>E30*4+G30*3+J30*2+M30*1+O30*2+P30*2+R30*2+S30*1+U30*2.5+V30*1+X30*3+Y30*3+Z30*3+AA30*6+AB30*1+AC30*2+AI30*1+AK30*2</f>
        <v>3372</v>
      </c>
      <c r="AM30" s="16">
        <v>41.5</v>
      </c>
      <c r="AN30" s="16">
        <f t="shared" si="0"/>
        <v>81.253012048192772</v>
      </c>
      <c r="AO30" s="5"/>
      <c r="AP30" s="6" t="s">
        <v>134</v>
      </c>
      <c r="AQ30" s="8" t="s">
        <v>135</v>
      </c>
      <c r="AR30" s="6" t="s">
        <v>93</v>
      </c>
      <c r="AS30" s="6" t="s">
        <v>77</v>
      </c>
      <c r="AT30" s="7">
        <v>67</v>
      </c>
      <c r="AU30" s="6" t="s">
        <v>77</v>
      </c>
      <c r="AV30" s="6" t="s">
        <v>77</v>
      </c>
      <c r="AW30" s="7">
        <v>48</v>
      </c>
      <c r="AX30" s="6" t="s">
        <v>77</v>
      </c>
      <c r="AY30" s="6" t="s">
        <v>77</v>
      </c>
      <c r="AZ30" s="7">
        <v>82</v>
      </c>
      <c r="BA30" s="7">
        <v>70</v>
      </c>
      <c r="BB30" s="6" t="s">
        <v>77</v>
      </c>
      <c r="BC30" s="6" t="s">
        <v>77</v>
      </c>
      <c r="BD30" s="6" t="s">
        <v>77</v>
      </c>
      <c r="BE30" s="7">
        <v>77</v>
      </c>
      <c r="BF30" s="6" t="s">
        <v>80</v>
      </c>
      <c r="BG30" s="7">
        <v>70</v>
      </c>
      <c r="BH30" s="6" t="s">
        <v>79</v>
      </c>
      <c r="BI30" s="6" t="s">
        <v>77</v>
      </c>
      <c r="BJ30" s="6" t="s">
        <v>77</v>
      </c>
      <c r="BK30" s="6" t="s">
        <v>79</v>
      </c>
      <c r="BL30" s="6" t="s">
        <v>79</v>
      </c>
      <c r="BM30" s="6" t="s">
        <v>77</v>
      </c>
      <c r="BN30" s="7">
        <v>85</v>
      </c>
      <c r="BO30" s="7">
        <v>70</v>
      </c>
      <c r="BP30" s="7"/>
      <c r="BQ30" s="22">
        <f>AR30*1+AT30*2+AW30*3.5+AZ30*1+BA30*2.5+BE30*2+BF30*1+BG30*3+BH30*2+BK30*2+BL30*2+BN30*3+BO30*2</f>
        <v>1968</v>
      </c>
      <c r="BR30" s="16">
        <v>27</v>
      </c>
      <c r="BS30" s="16">
        <f t="shared" si="1"/>
        <v>72.888888888888886</v>
      </c>
      <c r="BT30" s="16">
        <f t="shared" si="2"/>
        <v>5340</v>
      </c>
      <c r="BU30" s="16">
        <f t="shared" si="3"/>
        <v>68.5</v>
      </c>
      <c r="BV30" s="16">
        <f t="shared" si="4"/>
        <v>77.956204379562038</v>
      </c>
      <c r="BW30" s="16">
        <v>0</v>
      </c>
      <c r="BX30" s="16">
        <f t="shared" si="5"/>
        <v>77.956204379562038</v>
      </c>
    </row>
    <row r="31" spans="1:76" x14ac:dyDescent="0.15">
      <c r="A31" s="4">
        <v>28</v>
      </c>
      <c r="B31" s="6" t="s">
        <v>136</v>
      </c>
      <c r="C31" s="8" t="s">
        <v>137</v>
      </c>
      <c r="D31" s="6" t="s">
        <v>77</v>
      </c>
      <c r="E31" s="6" t="s">
        <v>102</v>
      </c>
      <c r="F31" s="6" t="s">
        <v>77</v>
      </c>
      <c r="G31" s="7">
        <v>86</v>
      </c>
      <c r="H31" s="6" t="s">
        <v>77</v>
      </c>
      <c r="I31" s="6" t="s">
        <v>77</v>
      </c>
      <c r="J31" s="7">
        <v>90</v>
      </c>
      <c r="K31" s="6" t="s">
        <v>77</v>
      </c>
      <c r="L31" s="6" t="s">
        <v>77</v>
      </c>
      <c r="M31" s="6" t="s">
        <v>78</v>
      </c>
      <c r="N31" s="6" t="s">
        <v>77</v>
      </c>
      <c r="O31" s="6" t="s">
        <v>79</v>
      </c>
      <c r="P31" s="6" t="s">
        <v>77</v>
      </c>
      <c r="Q31" s="6" t="s">
        <v>77</v>
      </c>
      <c r="R31" s="7">
        <v>75</v>
      </c>
      <c r="S31" s="6" t="s">
        <v>79</v>
      </c>
      <c r="T31" s="6" t="s">
        <v>77</v>
      </c>
      <c r="U31" s="7">
        <v>76</v>
      </c>
      <c r="V31" s="6" t="s">
        <v>79</v>
      </c>
      <c r="W31" s="6" t="s">
        <v>77</v>
      </c>
      <c r="X31" s="7">
        <v>79</v>
      </c>
      <c r="Y31" s="7">
        <v>79</v>
      </c>
      <c r="Z31" s="7">
        <v>61</v>
      </c>
      <c r="AA31" s="7">
        <v>68</v>
      </c>
      <c r="AB31" s="7">
        <v>82</v>
      </c>
      <c r="AC31" s="7">
        <v>71</v>
      </c>
      <c r="AD31" s="6" t="s">
        <v>77</v>
      </c>
      <c r="AE31" s="6" t="s">
        <v>77</v>
      </c>
      <c r="AF31" s="6" t="s">
        <v>77</v>
      </c>
      <c r="AG31" s="6" t="s">
        <v>77</v>
      </c>
      <c r="AH31" s="6" t="s">
        <v>77</v>
      </c>
      <c r="AI31" s="7">
        <v>86</v>
      </c>
      <c r="AJ31" s="6" t="s">
        <v>77</v>
      </c>
      <c r="AK31" s="7">
        <v>77</v>
      </c>
      <c r="AL31" s="16">
        <f>E31*4+G31*3+J31*2+M31*1+O31*2+R31*2+S31*1+U31*2.5+V31*1+X31*3+Y31*3+Z31*3+AA31*6+AB31*1+AC31*2+AI31*1+AK31*2</f>
        <v>2970</v>
      </c>
      <c r="AM31" s="16">
        <v>39.5</v>
      </c>
      <c r="AN31" s="16">
        <f t="shared" si="0"/>
        <v>75.189873417721515</v>
      </c>
      <c r="AO31" s="5"/>
      <c r="AP31" s="6" t="s">
        <v>136</v>
      </c>
      <c r="AQ31" s="6" t="s">
        <v>137</v>
      </c>
      <c r="AR31" s="6" t="s">
        <v>80</v>
      </c>
      <c r="AS31" s="6" t="s">
        <v>77</v>
      </c>
      <c r="AT31" s="7">
        <v>75</v>
      </c>
      <c r="AU31" s="6" t="s">
        <v>77</v>
      </c>
      <c r="AV31" s="6" t="s">
        <v>77</v>
      </c>
      <c r="AW31" s="6" t="s">
        <v>77</v>
      </c>
      <c r="AX31" s="6" t="s">
        <v>77</v>
      </c>
      <c r="AY31" s="7">
        <v>84</v>
      </c>
      <c r="AZ31" s="7">
        <v>71</v>
      </c>
      <c r="BA31" s="6" t="s">
        <v>77</v>
      </c>
      <c r="BB31" s="6" t="s">
        <v>77</v>
      </c>
      <c r="BC31" s="6" t="s">
        <v>77</v>
      </c>
      <c r="BD31" s="6" t="s">
        <v>77</v>
      </c>
      <c r="BE31" s="7">
        <v>66</v>
      </c>
      <c r="BF31" s="6" t="s">
        <v>80</v>
      </c>
      <c r="BG31" s="7">
        <v>86</v>
      </c>
      <c r="BH31" s="6" t="s">
        <v>79</v>
      </c>
      <c r="BI31" s="6" t="s">
        <v>77</v>
      </c>
      <c r="BJ31" s="6" t="s">
        <v>77</v>
      </c>
      <c r="BK31" s="6" t="s">
        <v>79</v>
      </c>
      <c r="BL31" s="6" t="s">
        <v>79</v>
      </c>
      <c r="BM31" s="6" t="s">
        <v>77</v>
      </c>
      <c r="BN31" s="7">
        <v>92</v>
      </c>
      <c r="BO31" s="7">
        <v>86</v>
      </c>
      <c r="BP31" s="7"/>
      <c r="BQ31" s="22">
        <f>AR31*1+AT31*2+AY31*2.5+AZ31*1+BE31*2+BF31*1+BG31*3+BH31*2+BK31*2+BL31*2+BN31*3+BO31*2</f>
        <v>1929</v>
      </c>
      <c r="BR31" s="16">
        <v>23.5</v>
      </c>
      <c r="BS31" s="16">
        <f t="shared" si="1"/>
        <v>82.085106382978722</v>
      </c>
      <c r="BT31" s="16">
        <f t="shared" si="2"/>
        <v>4899</v>
      </c>
      <c r="BU31" s="16">
        <f t="shared" si="3"/>
        <v>63</v>
      </c>
      <c r="BV31" s="16">
        <f t="shared" si="4"/>
        <v>77.761904761904759</v>
      </c>
      <c r="BW31" s="16">
        <v>0</v>
      </c>
      <c r="BX31" s="16">
        <f t="shared" si="5"/>
        <v>77.761904761904759</v>
      </c>
    </row>
    <row r="32" spans="1:76" x14ac:dyDescent="0.15">
      <c r="A32" s="3">
        <v>29</v>
      </c>
      <c r="B32" s="6" t="s">
        <v>138</v>
      </c>
      <c r="C32" s="6" t="s">
        <v>139</v>
      </c>
      <c r="D32" s="6" t="s">
        <v>77</v>
      </c>
      <c r="E32" s="7">
        <v>73</v>
      </c>
      <c r="F32" s="6" t="s">
        <v>77</v>
      </c>
      <c r="G32" s="7">
        <v>91</v>
      </c>
      <c r="H32" s="6" t="s">
        <v>77</v>
      </c>
      <c r="I32" s="6" t="s">
        <v>77</v>
      </c>
      <c r="J32" s="7">
        <v>89</v>
      </c>
      <c r="K32" s="6" t="s">
        <v>77</v>
      </c>
      <c r="L32" s="6" t="s">
        <v>77</v>
      </c>
      <c r="M32" s="6" t="s">
        <v>93</v>
      </c>
      <c r="N32" s="6" t="s">
        <v>77</v>
      </c>
      <c r="O32" s="6" t="s">
        <v>79</v>
      </c>
      <c r="P32" s="7">
        <v>68</v>
      </c>
      <c r="Q32" s="6" t="s">
        <v>77</v>
      </c>
      <c r="R32" s="7">
        <v>78</v>
      </c>
      <c r="S32" s="6" t="s">
        <v>79</v>
      </c>
      <c r="T32" s="6" t="s">
        <v>77</v>
      </c>
      <c r="U32" s="7">
        <v>81</v>
      </c>
      <c r="V32" s="6" t="s">
        <v>80</v>
      </c>
      <c r="W32" s="6" t="s">
        <v>77</v>
      </c>
      <c r="X32" s="7">
        <v>81</v>
      </c>
      <c r="Y32" s="7">
        <v>89</v>
      </c>
      <c r="Z32" s="7">
        <v>80</v>
      </c>
      <c r="AA32" s="7">
        <v>69</v>
      </c>
      <c r="AB32" s="7">
        <v>85</v>
      </c>
      <c r="AC32" s="7">
        <v>68</v>
      </c>
      <c r="AD32" s="6" t="s">
        <v>77</v>
      </c>
      <c r="AE32" s="6" t="s">
        <v>77</v>
      </c>
      <c r="AF32" s="6" t="s">
        <v>77</v>
      </c>
      <c r="AG32" s="6" t="s">
        <v>77</v>
      </c>
      <c r="AH32" s="6" t="s">
        <v>77</v>
      </c>
      <c r="AI32" s="7">
        <v>88</v>
      </c>
      <c r="AJ32" s="6" t="s">
        <v>77</v>
      </c>
      <c r="AK32" s="7">
        <v>79</v>
      </c>
      <c r="AL32" s="16">
        <f>E32*4+G32*3+J32*2+M32*1+O32*2+P32*2+R32*2+S32*1+U32*2.5+V32*1+X32*3+Y32*3+Z32*3+AA32*6+AB32*1+AC32*2+AI32*1+AK32*2</f>
        <v>3263.5</v>
      </c>
      <c r="AM32" s="16">
        <v>41.5</v>
      </c>
      <c r="AN32" s="16">
        <f t="shared" si="0"/>
        <v>78.638554216867476</v>
      </c>
      <c r="AO32" s="5"/>
      <c r="AP32" s="6" t="s">
        <v>138</v>
      </c>
      <c r="AQ32" s="6" t="s">
        <v>139</v>
      </c>
      <c r="AR32" s="6" t="s">
        <v>93</v>
      </c>
      <c r="AS32" s="6" t="s">
        <v>77</v>
      </c>
      <c r="AT32" s="7">
        <v>73</v>
      </c>
      <c r="AU32" s="6" t="s">
        <v>77</v>
      </c>
      <c r="AV32" s="6" t="s">
        <v>77</v>
      </c>
      <c r="AW32" s="6" t="s">
        <v>77</v>
      </c>
      <c r="AX32" s="6" t="s">
        <v>77</v>
      </c>
      <c r="AY32" s="6" t="s">
        <v>77</v>
      </c>
      <c r="AZ32" s="7">
        <v>73</v>
      </c>
      <c r="BA32" s="6" t="s">
        <v>77</v>
      </c>
      <c r="BB32" s="6" t="s">
        <v>77</v>
      </c>
      <c r="BC32" s="6" t="s">
        <v>77</v>
      </c>
      <c r="BD32" s="6" t="s">
        <v>77</v>
      </c>
      <c r="BE32" s="7">
        <v>74</v>
      </c>
      <c r="BF32" s="6" t="s">
        <v>80</v>
      </c>
      <c r="BG32" s="7">
        <v>74</v>
      </c>
      <c r="BH32" s="6" t="s">
        <v>79</v>
      </c>
      <c r="BI32" s="6" t="s">
        <v>77</v>
      </c>
      <c r="BJ32" s="6" t="s">
        <v>77</v>
      </c>
      <c r="BK32" s="6" t="s">
        <v>79</v>
      </c>
      <c r="BL32" s="6" t="s">
        <v>80</v>
      </c>
      <c r="BM32" s="6" t="s">
        <v>77</v>
      </c>
      <c r="BN32" s="7">
        <v>81</v>
      </c>
      <c r="BO32" s="7">
        <v>61</v>
      </c>
      <c r="BP32" s="7"/>
      <c r="BQ32" s="22">
        <f>AR32*1+AT32*2+AZ32*1+BE32*2+BF32*1+BG32*3+BH32*2+BK32*2+BL32*2+BN32*3+BO32*2</f>
        <v>1584</v>
      </c>
      <c r="BR32" s="16">
        <v>21</v>
      </c>
      <c r="BS32" s="16">
        <f t="shared" si="1"/>
        <v>75.428571428571431</v>
      </c>
      <c r="BT32" s="16">
        <f t="shared" si="2"/>
        <v>4847.5</v>
      </c>
      <c r="BU32" s="16">
        <f t="shared" si="3"/>
        <v>62.5</v>
      </c>
      <c r="BV32" s="16">
        <f t="shared" si="4"/>
        <v>77.56</v>
      </c>
      <c r="BW32" s="16">
        <v>0</v>
      </c>
      <c r="BX32" s="16">
        <f t="shared" si="5"/>
        <v>77.56</v>
      </c>
    </row>
    <row r="33" spans="1:76" x14ac:dyDescent="0.15">
      <c r="A33" s="4">
        <v>30</v>
      </c>
      <c r="B33" s="6" t="s">
        <v>140</v>
      </c>
      <c r="C33" s="6" t="s">
        <v>141</v>
      </c>
      <c r="D33" s="6" t="s">
        <v>77</v>
      </c>
      <c r="E33" s="7">
        <v>77</v>
      </c>
      <c r="F33" s="6" t="s">
        <v>77</v>
      </c>
      <c r="G33" s="7">
        <v>71</v>
      </c>
      <c r="H33" s="6" t="s">
        <v>77</v>
      </c>
      <c r="I33" s="6" t="s">
        <v>77</v>
      </c>
      <c r="J33" s="7">
        <v>84</v>
      </c>
      <c r="K33" s="6" t="s">
        <v>77</v>
      </c>
      <c r="L33" s="6" t="s">
        <v>77</v>
      </c>
      <c r="M33" s="6" t="s">
        <v>80</v>
      </c>
      <c r="N33" s="6" t="s">
        <v>77</v>
      </c>
      <c r="O33" s="6" t="s">
        <v>79</v>
      </c>
      <c r="P33" s="7">
        <v>90</v>
      </c>
      <c r="Q33" s="6" t="s">
        <v>77</v>
      </c>
      <c r="R33" s="7">
        <v>74</v>
      </c>
      <c r="S33" s="6" t="s">
        <v>80</v>
      </c>
      <c r="T33" s="6" t="s">
        <v>77</v>
      </c>
      <c r="U33" s="7">
        <v>83</v>
      </c>
      <c r="V33" s="6" t="s">
        <v>80</v>
      </c>
      <c r="W33" s="6" t="s">
        <v>77</v>
      </c>
      <c r="X33" s="7">
        <v>87</v>
      </c>
      <c r="Y33" s="7">
        <v>92</v>
      </c>
      <c r="Z33" s="7">
        <v>64</v>
      </c>
      <c r="AA33" s="7">
        <v>84</v>
      </c>
      <c r="AB33" s="7">
        <v>79</v>
      </c>
      <c r="AC33" s="6" t="s">
        <v>77</v>
      </c>
      <c r="AD33" s="6" t="s">
        <v>77</v>
      </c>
      <c r="AE33" s="6" t="s">
        <v>77</v>
      </c>
      <c r="AF33" s="6" t="s">
        <v>77</v>
      </c>
      <c r="AG33" s="6" t="s">
        <v>77</v>
      </c>
      <c r="AH33" s="6" t="s">
        <v>77</v>
      </c>
      <c r="AI33" s="7">
        <v>90</v>
      </c>
      <c r="AJ33" s="6" t="s">
        <v>77</v>
      </c>
      <c r="AK33" s="7">
        <v>69</v>
      </c>
      <c r="AL33" s="16">
        <f>E33*4+G33*3+J33*2+M33*1+O33*2+P33*2+R33*2+S33*1+U33*2.5+V33*1+X33*3+Y33*3+Z33*3+AA33*6+AB33*1+AI33*1+AK33*2</f>
        <v>3159.5</v>
      </c>
      <c r="AM33" s="16">
        <v>39.5</v>
      </c>
      <c r="AN33" s="16">
        <f t="shared" si="0"/>
        <v>79.987341772151893</v>
      </c>
      <c r="AO33" s="5"/>
      <c r="AP33" s="6" t="s">
        <v>140</v>
      </c>
      <c r="AQ33" s="8" t="s">
        <v>141</v>
      </c>
      <c r="AR33" s="6" t="s">
        <v>93</v>
      </c>
      <c r="AS33" s="6" t="s">
        <v>77</v>
      </c>
      <c r="AT33" s="7">
        <v>77</v>
      </c>
      <c r="AU33" s="6" t="s">
        <v>77</v>
      </c>
      <c r="AV33" s="6" t="s">
        <v>77</v>
      </c>
      <c r="AW33" s="7">
        <v>42</v>
      </c>
      <c r="AX33" s="6" t="s">
        <v>77</v>
      </c>
      <c r="AY33" s="6" t="s">
        <v>77</v>
      </c>
      <c r="AZ33" s="7">
        <v>77</v>
      </c>
      <c r="BA33" s="7">
        <v>68</v>
      </c>
      <c r="BB33" s="6" t="s">
        <v>77</v>
      </c>
      <c r="BC33" s="6" t="s">
        <v>77</v>
      </c>
      <c r="BD33" s="6" t="s">
        <v>77</v>
      </c>
      <c r="BE33" s="7">
        <v>79</v>
      </c>
      <c r="BF33" s="6" t="s">
        <v>80</v>
      </c>
      <c r="BG33" s="7">
        <v>83</v>
      </c>
      <c r="BH33" s="6" t="s">
        <v>79</v>
      </c>
      <c r="BI33" s="6" t="s">
        <v>77</v>
      </c>
      <c r="BJ33" s="6" t="s">
        <v>77</v>
      </c>
      <c r="BK33" s="6" t="s">
        <v>79</v>
      </c>
      <c r="BL33" s="6" t="s">
        <v>79</v>
      </c>
      <c r="BM33" s="6" t="s">
        <v>77</v>
      </c>
      <c r="BN33" s="7">
        <v>82</v>
      </c>
      <c r="BO33" s="7">
        <v>67</v>
      </c>
      <c r="BP33" s="7"/>
      <c r="BQ33" s="22">
        <f>AR33*1+AT33*2+AW33*3.5+AZ33*1+BA33*2.5+BE33*2+BF33*1+BG33*3+BH33*2+BK33*2+BL33*2+BN33*3+BO33*2</f>
        <v>1985</v>
      </c>
      <c r="BR33" s="16">
        <v>27</v>
      </c>
      <c r="BS33" s="16">
        <f t="shared" si="1"/>
        <v>73.518518518518519</v>
      </c>
      <c r="BT33" s="16">
        <f t="shared" si="2"/>
        <v>5144.5</v>
      </c>
      <c r="BU33" s="16">
        <f t="shared" si="3"/>
        <v>66.5</v>
      </c>
      <c r="BV33" s="16">
        <f t="shared" si="4"/>
        <v>77.360902255639104</v>
      </c>
      <c r="BW33" s="16">
        <v>0</v>
      </c>
      <c r="BX33" s="16">
        <f t="shared" si="5"/>
        <v>77.360902255639104</v>
      </c>
    </row>
    <row r="34" spans="1:76" x14ac:dyDescent="0.15">
      <c r="A34" s="3">
        <v>31</v>
      </c>
      <c r="B34" s="6" t="s">
        <v>142</v>
      </c>
      <c r="C34" s="6" t="s">
        <v>143</v>
      </c>
      <c r="D34" s="6" t="s">
        <v>77</v>
      </c>
      <c r="E34" s="7">
        <v>61</v>
      </c>
      <c r="F34" s="6" t="s">
        <v>77</v>
      </c>
      <c r="G34" s="7">
        <v>85</v>
      </c>
      <c r="H34" s="6" t="s">
        <v>77</v>
      </c>
      <c r="I34" s="6" t="s">
        <v>77</v>
      </c>
      <c r="J34" s="7">
        <v>85</v>
      </c>
      <c r="K34" s="6" t="s">
        <v>77</v>
      </c>
      <c r="L34" s="6" t="s">
        <v>77</v>
      </c>
      <c r="M34" s="6" t="s">
        <v>79</v>
      </c>
      <c r="N34" s="6" t="s">
        <v>77</v>
      </c>
      <c r="O34" s="6" t="s">
        <v>79</v>
      </c>
      <c r="P34" s="6" t="s">
        <v>77</v>
      </c>
      <c r="Q34" s="6" t="s">
        <v>77</v>
      </c>
      <c r="R34" s="7">
        <v>60</v>
      </c>
      <c r="S34" s="6" t="s">
        <v>79</v>
      </c>
      <c r="T34" s="6" t="s">
        <v>77</v>
      </c>
      <c r="U34" s="7">
        <v>83</v>
      </c>
      <c r="V34" s="6" t="s">
        <v>80</v>
      </c>
      <c r="W34" s="6" t="s">
        <v>77</v>
      </c>
      <c r="X34" s="7">
        <v>80</v>
      </c>
      <c r="Y34" s="7">
        <v>95</v>
      </c>
      <c r="Z34" s="7">
        <v>67</v>
      </c>
      <c r="AA34" s="7">
        <v>63</v>
      </c>
      <c r="AB34" s="7">
        <v>78</v>
      </c>
      <c r="AC34" s="7">
        <v>73</v>
      </c>
      <c r="AD34" s="6" t="s">
        <v>77</v>
      </c>
      <c r="AE34" s="6" t="s">
        <v>77</v>
      </c>
      <c r="AF34" s="6" t="s">
        <v>77</v>
      </c>
      <c r="AG34" s="6" t="s">
        <v>77</v>
      </c>
      <c r="AH34" s="6" t="s">
        <v>77</v>
      </c>
      <c r="AI34" s="7">
        <v>90</v>
      </c>
      <c r="AJ34" s="6" t="s">
        <v>77</v>
      </c>
      <c r="AK34" s="7">
        <v>81</v>
      </c>
      <c r="AL34" s="16">
        <f>E34*4+G34*3+J34*2+M34*1+O34*2+R34*2+S34*1+U34*2.5+V34*1+X34*3+Y34*3+Z34*3+AA34*6+AB34*1+AC34*2+AI34*1+AK34*2</f>
        <v>2991.5</v>
      </c>
      <c r="AM34" s="16">
        <v>39.5</v>
      </c>
      <c r="AN34" s="16">
        <f t="shared" si="0"/>
        <v>75.734177215189874</v>
      </c>
      <c r="AO34" s="5"/>
      <c r="AP34" s="6" t="s">
        <v>142</v>
      </c>
      <c r="AQ34" s="6" t="s">
        <v>143</v>
      </c>
      <c r="AR34" s="6" t="s">
        <v>80</v>
      </c>
      <c r="AS34" s="6" t="s">
        <v>77</v>
      </c>
      <c r="AT34" s="7">
        <v>74</v>
      </c>
      <c r="AU34" s="6" t="s">
        <v>77</v>
      </c>
      <c r="AV34" s="6" t="s">
        <v>77</v>
      </c>
      <c r="AW34" s="6" t="s">
        <v>77</v>
      </c>
      <c r="AX34" s="6" t="s">
        <v>77</v>
      </c>
      <c r="AY34" s="7">
        <v>82</v>
      </c>
      <c r="AZ34" s="7">
        <v>76</v>
      </c>
      <c r="BA34" s="6" t="s">
        <v>77</v>
      </c>
      <c r="BB34" s="6" t="s">
        <v>77</v>
      </c>
      <c r="BC34" s="6" t="s">
        <v>77</v>
      </c>
      <c r="BD34" s="6" t="s">
        <v>77</v>
      </c>
      <c r="BE34" s="7">
        <v>72</v>
      </c>
      <c r="BF34" s="6" t="s">
        <v>80</v>
      </c>
      <c r="BG34" s="7">
        <v>88</v>
      </c>
      <c r="BH34" s="6" t="s">
        <v>79</v>
      </c>
      <c r="BI34" s="6" t="s">
        <v>77</v>
      </c>
      <c r="BJ34" s="6" t="s">
        <v>77</v>
      </c>
      <c r="BK34" s="6" t="s">
        <v>79</v>
      </c>
      <c r="BL34" s="6" t="s">
        <v>93</v>
      </c>
      <c r="BM34" s="6" t="s">
        <v>77</v>
      </c>
      <c r="BN34" s="7">
        <v>83</v>
      </c>
      <c r="BO34" s="7">
        <v>70</v>
      </c>
      <c r="BP34" s="7"/>
      <c r="BQ34" s="22">
        <f>AR34*1+AT34*2+AY34*2.5+AZ34*1+BE34*2+BF34*1+BG34*3+BH34*2+BK34*2+BL34*2+BN34*3+BO34*2</f>
        <v>1846</v>
      </c>
      <c r="BR34" s="16">
        <v>23.5</v>
      </c>
      <c r="BS34" s="16">
        <f t="shared" si="1"/>
        <v>78.553191489361708</v>
      </c>
      <c r="BT34" s="16">
        <f t="shared" si="2"/>
        <v>4837.5</v>
      </c>
      <c r="BU34" s="16">
        <f t="shared" si="3"/>
        <v>63</v>
      </c>
      <c r="BV34" s="16">
        <f t="shared" si="4"/>
        <v>76.785714285714292</v>
      </c>
      <c r="BW34" s="16">
        <v>0</v>
      </c>
      <c r="BX34" s="16">
        <f t="shared" si="5"/>
        <v>76.785714285714292</v>
      </c>
    </row>
    <row r="35" spans="1:76" x14ac:dyDescent="0.15">
      <c r="A35" s="4">
        <v>32</v>
      </c>
      <c r="B35" s="6" t="s">
        <v>144</v>
      </c>
      <c r="C35" s="8" t="s">
        <v>145</v>
      </c>
      <c r="D35" s="6" t="s">
        <v>77</v>
      </c>
      <c r="E35" s="7">
        <v>60</v>
      </c>
      <c r="F35" s="6" t="s">
        <v>77</v>
      </c>
      <c r="G35" s="7">
        <v>87</v>
      </c>
      <c r="H35" s="6" t="s">
        <v>77</v>
      </c>
      <c r="I35" s="6" t="s">
        <v>77</v>
      </c>
      <c r="J35" s="7">
        <v>88</v>
      </c>
      <c r="K35" s="6" t="s">
        <v>77</v>
      </c>
      <c r="L35" s="6" t="s">
        <v>77</v>
      </c>
      <c r="M35" s="6" t="s">
        <v>79</v>
      </c>
      <c r="N35" s="6" t="s">
        <v>77</v>
      </c>
      <c r="O35" s="6" t="s">
        <v>79</v>
      </c>
      <c r="P35" s="7">
        <v>83</v>
      </c>
      <c r="Q35" s="6" t="s">
        <v>77</v>
      </c>
      <c r="R35" s="6" t="s">
        <v>77</v>
      </c>
      <c r="S35" s="6" t="s">
        <v>79</v>
      </c>
      <c r="T35" s="6" t="s">
        <v>77</v>
      </c>
      <c r="U35" s="7">
        <v>72</v>
      </c>
      <c r="V35" s="6" t="s">
        <v>79</v>
      </c>
      <c r="W35" s="6" t="s">
        <v>77</v>
      </c>
      <c r="X35" s="7">
        <v>87</v>
      </c>
      <c r="Y35" s="7">
        <v>93</v>
      </c>
      <c r="Z35" s="7">
        <v>74</v>
      </c>
      <c r="AA35" s="6" t="s">
        <v>146</v>
      </c>
      <c r="AB35" s="7">
        <v>87</v>
      </c>
      <c r="AC35" s="7">
        <v>71</v>
      </c>
      <c r="AD35" s="6" t="s">
        <v>77</v>
      </c>
      <c r="AE35" s="6" t="s">
        <v>77</v>
      </c>
      <c r="AF35" s="6" t="s">
        <v>77</v>
      </c>
      <c r="AG35" s="6" t="s">
        <v>77</v>
      </c>
      <c r="AH35" s="6" t="s">
        <v>77</v>
      </c>
      <c r="AI35" s="7">
        <v>86</v>
      </c>
      <c r="AJ35" s="6" t="s">
        <v>77</v>
      </c>
      <c r="AK35" s="7">
        <v>73</v>
      </c>
      <c r="AL35" s="16">
        <f>E35*4+G35*3+J35*2+M35*1+O35*2+P35*2+S35*1+U35*2.5+V35*1+X35*3+Y35*3+Z35*3+AA35*6+AB35*1+AC35*2+AI35*1+AK35*2</f>
        <v>3001</v>
      </c>
      <c r="AM35" s="16">
        <v>39.5</v>
      </c>
      <c r="AN35" s="16">
        <f t="shared" si="0"/>
        <v>75.974683544303801</v>
      </c>
      <c r="AO35" s="5"/>
      <c r="AP35" s="6" t="s">
        <v>144</v>
      </c>
      <c r="AQ35" s="6" t="s">
        <v>145</v>
      </c>
      <c r="AR35" s="6" t="s">
        <v>79</v>
      </c>
      <c r="AS35" s="6" t="s">
        <v>77</v>
      </c>
      <c r="AT35" s="7">
        <v>70</v>
      </c>
      <c r="AU35" s="6" t="s">
        <v>77</v>
      </c>
      <c r="AV35" s="6" t="s">
        <v>77</v>
      </c>
      <c r="AW35" s="6" t="s">
        <v>77</v>
      </c>
      <c r="AX35" s="6" t="s">
        <v>77</v>
      </c>
      <c r="AY35" s="6" t="s">
        <v>77</v>
      </c>
      <c r="AZ35" s="7">
        <v>83</v>
      </c>
      <c r="BA35" s="6" t="s">
        <v>77</v>
      </c>
      <c r="BB35" s="6" t="s">
        <v>77</v>
      </c>
      <c r="BC35" s="6" t="s">
        <v>77</v>
      </c>
      <c r="BD35" s="6" t="s">
        <v>77</v>
      </c>
      <c r="BE35" s="7">
        <v>70</v>
      </c>
      <c r="BF35" s="6" t="s">
        <v>80</v>
      </c>
      <c r="BG35" s="7">
        <v>64</v>
      </c>
      <c r="BH35" s="6" t="s">
        <v>79</v>
      </c>
      <c r="BI35" s="6" t="s">
        <v>77</v>
      </c>
      <c r="BJ35" s="6" t="s">
        <v>77</v>
      </c>
      <c r="BK35" s="6" t="s">
        <v>79</v>
      </c>
      <c r="BL35" s="6" t="s">
        <v>79</v>
      </c>
      <c r="BM35" s="6" t="s">
        <v>77</v>
      </c>
      <c r="BN35" s="7">
        <v>87</v>
      </c>
      <c r="BO35" s="7">
        <v>74</v>
      </c>
      <c r="BP35" s="7"/>
      <c r="BQ35" s="22">
        <f>AR35*1+AT35*2+AZ35*1+BE35*2+BF35*1+BG35*3+BH35*2+BK35*2+BL35*2+BN35*3+BO35*2</f>
        <v>1634</v>
      </c>
      <c r="BR35" s="16">
        <v>21</v>
      </c>
      <c r="BS35" s="16">
        <f t="shared" si="1"/>
        <v>77.80952380952381</v>
      </c>
      <c r="BT35" s="16">
        <f t="shared" si="2"/>
        <v>4635</v>
      </c>
      <c r="BU35" s="16">
        <f t="shared" si="3"/>
        <v>60.5</v>
      </c>
      <c r="BV35" s="16">
        <f t="shared" si="4"/>
        <v>76.611570247933884</v>
      </c>
      <c r="BW35" s="16">
        <v>0</v>
      </c>
      <c r="BX35" s="16">
        <f t="shared" si="5"/>
        <v>76.611570247933884</v>
      </c>
    </row>
    <row r="36" spans="1:76" x14ac:dyDescent="0.15">
      <c r="A36" s="3">
        <v>33</v>
      </c>
      <c r="B36" s="6" t="s">
        <v>147</v>
      </c>
      <c r="C36" s="6" t="s">
        <v>148</v>
      </c>
      <c r="D36" s="6" t="s">
        <v>77</v>
      </c>
      <c r="E36" s="7">
        <v>69</v>
      </c>
      <c r="F36" s="6" t="s">
        <v>77</v>
      </c>
      <c r="G36" s="7">
        <v>79</v>
      </c>
      <c r="H36" s="6" t="s">
        <v>77</v>
      </c>
      <c r="I36" s="6" t="s">
        <v>77</v>
      </c>
      <c r="J36" s="7">
        <v>78</v>
      </c>
      <c r="K36" s="6" t="s">
        <v>77</v>
      </c>
      <c r="L36" s="6" t="s">
        <v>77</v>
      </c>
      <c r="M36" s="6" t="s">
        <v>78</v>
      </c>
      <c r="N36" s="6" t="s">
        <v>77</v>
      </c>
      <c r="O36" s="6" t="s">
        <v>79</v>
      </c>
      <c r="P36" s="6" t="s">
        <v>77</v>
      </c>
      <c r="Q36" s="6" t="s">
        <v>77</v>
      </c>
      <c r="R36" s="7">
        <v>71</v>
      </c>
      <c r="S36" s="6" t="s">
        <v>80</v>
      </c>
      <c r="T36" s="6" t="s">
        <v>77</v>
      </c>
      <c r="U36" s="7">
        <v>73</v>
      </c>
      <c r="V36" s="6" t="s">
        <v>80</v>
      </c>
      <c r="W36" s="6" t="s">
        <v>77</v>
      </c>
      <c r="X36" s="7">
        <v>84</v>
      </c>
      <c r="Y36" s="7">
        <v>81</v>
      </c>
      <c r="Z36" s="7">
        <v>66</v>
      </c>
      <c r="AA36" s="7">
        <v>71</v>
      </c>
      <c r="AB36" s="7">
        <v>82</v>
      </c>
      <c r="AC36" s="7">
        <v>69</v>
      </c>
      <c r="AD36" s="6" t="s">
        <v>77</v>
      </c>
      <c r="AE36" s="6" t="s">
        <v>77</v>
      </c>
      <c r="AF36" s="6" t="s">
        <v>77</v>
      </c>
      <c r="AG36" s="6" t="s">
        <v>77</v>
      </c>
      <c r="AH36" s="6" t="s">
        <v>77</v>
      </c>
      <c r="AI36" s="7">
        <v>87</v>
      </c>
      <c r="AJ36" s="6" t="s">
        <v>77</v>
      </c>
      <c r="AK36" s="7">
        <v>68</v>
      </c>
      <c r="AL36" s="16">
        <f>E36*4+G36*3+J36*2+M36*1+O36*2+R36*2+S36*1+U36*2.5+V36*1+X36*3+Y36*3+Z36*3+AA36*6+AB36*1+AC36*2+AI36*1+AK36*2</f>
        <v>2970.5</v>
      </c>
      <c r="AM36" s="16">
        <v>39.5</v>
      </c>
      <c r="AN36" s="16">
        <f t="shared" ref="AN36:AN67" si="6">AL36/AM36</f>
        <v>75.202531645569621</v>
      </c>
      <c r="AO36" s="5"/>
      <c r="AP36" s="6" t="s">
        <v>147</v>
      </c>
      <c r="AQ36" s="6" t="s">
        <v>148</v>
      </c>
      <c r="AR36" s="6" t="s">
        <v>93</v>
      </c>
      <c r="AS36" s="6" t="s">
        <v>77</v>
      </c>
      <c r="AT36" s="7">
        <v>71</v>
      </c>
      <c r="AU36" s="6" t="s">
        <v>77</v>
      </c>
      <c r="AV36" s="6" t="s">
        <v>77</v>
      </c>
      <c r="AW36" s="6" t="s">
        <v>77</v>
      </c>
      <c r="AX36" s="6" t="s">
        <v>77</v>
      </c>
      <c r="AY36" s="7">
        <v>78</v>
      </c>
      <c r="AZ36" s="7">
        <v>84</v>
      </c>
      <c r="BA36" s="6" t="s">
        <v>77</v>
      </c>
      <c r="BB36" s="6" t="s">
        <v>77</v>
      </c>
      <c r="BC36" s="6" t="s">
        <v>77</v>
      </c>
      <c r="BD36" s="6" t="s">
        <v>77</v>
      </c>
      <c r="BE36" s="7">
        <v>68</v>
      </c>
      <c r="BF36" s="6" t="s">
        <v>80</v>
      </c>
      <c r="BG36" s="7">
        <v>82</v>
      </c>
      <c r="BH36" s="6" t="s">
        <v>79</v>
      </c>
      <c r="BI36" s="6" t="s">
        <v>77</v>
      </c>
      <c r="BJ36" s="6" t="s">
        <v>77</v>
      </c>
      <c r="BK36" s="6" t="s">
        <v>79</v>
      </c>
      <c r="BL36" s="6" t="s">
        <v>78</v>
      </c>
      <c r="BM36" s="6" t="s">
        <v>77</v>
      </c>
      <c r="BN36" s="7">
        <v>80</v>
      </c>
      <c r="BO36" s="7">
        <v>70</v>
      </c>
      <c r="BP36" s="7"/>
      <c r="BQ36" s="22">
        <f>AR36*1+AT36*2+AY36*2.5+AZ36*1+BE36*2+BF36*1+BG36*3+BH36*2+BK36*2+BL36*2+BN36*3+BO36*2</f>
        <v>1853</v>
      </c>
      <c r="BR36" s="16">
        <v>23.5</v>
      </c>
      <c r="BS36" s="16">
        <f t="shared" ref="BS36:BS67" si="7">BQ36/BR36</f>
        <v>78.851063829787236</v>
      </c>
      <c r="BT36" s="16">
        <f t="shared" ref="BT36:BT67" si="8">AL36+BQ36</f>
        <v>4823.5</v>
      </c>
      <c r="BU36" s="16">
        <f t="shared" ref="BU36:BU67" si="9">AM36+BR36</f>
        <v>63</v>
      </c>
      <c r="BV36" s="16">
        <f t="shared" ref="BV36:BV67" si="10">BT36/BU36</f>
        <v>76.563492063492063</v>
      </c>
      <c r="BW36" s="16">
        <v>0</v>
      </c>
      <c r="BX36" s="16">
        <f t="shared" ref="BX36:BX67" si="11">BV36+BW36</f>
        <v>76.563492063492063</v>
      </c>
    </row>
    <row r="37" spans="1:76" x14ac:dyDescent="0.15">
      <c r="A37" s="4">
        <v>34</v>
      </c>
      <c r="B37" s="6" t="s">
        <v>149</v>
      </c>
      <c r="C37" s="6" t="s">
        <v>150</v>
      </c>
      <c r="D37" s="6" t="s">
        <v>77</v>
      </c>
      <c r="E37" s="7">
        <v>61</v>
      </c>
      <c r="F37" s="6" t="s">
        <v>77</v>
      </c>
      <c r="G37" s="7">
        <v>82</v>
      </c>
      <c r="H37" s="6" t="s">
        <v>77</v>
      </c>
      <c r="I37" s="6" t="s">
        <v>77</v>
      </c>
      <c r="J37" s="7">
        <v>75</v>
      </c>
      <c r="K37" s="6" t="s">
        <v>77</v>
      </c>
      <c r="L37" s="6" t="s">
        <v>77</v>
      </c>
      <c r="M37" s="6" t="s">
        <v>79</v>
      </c>
      <c r="N37" s="6" t="s">
        <v>77</v>
      </c>
      <c r="O37" s="6" t="s">
        <v>79</v>
      </c>
      <c r="P37" s="6" t="s">
        <v>77</v>
      </c>
      <c r="Q37" s="6" t="s">
        <v>77</v>
      </c>
      <c r="R37" s="7">
        <v>74</v>
      </c>
      <c r="S37" s="6" t="s">
        <v>80</v>
      </c>
      <c r="T37" s="6" t="s">
        <v>77</v>
      </c>
      <c r="U37" s="7">
        <v>77</v>
      </c>
      <c r="V37" s="6" t="s">
        <v>93</v>
      </c>
      <c r="W37" s="6" t="s">
        <v>77</v>
      </c>
      <c r="X37" s="7">
        <v>82</v>
      </c>
      <c r="Y37" s="7">
        <v>93</v>
      </c>
      <c r="Z37" s="7">
        <v>67</v>
      </c>
      <c r="AA37" s="7">
        <v>71</v>
      </c>
      <c r="AB37" s="7">
        <v>84</v>
      </c>
      <c r="AC37" s="7">
        <v>62</v>
      </c>
      <c r="AD37" s="6" t="s">
        <v>77</v>
      </c>
      <c r="AE37" s="6" t="s">
        <v>77</v>
      </c>
      <c r="AF37" s="6" t="s">
        <v>77</v>
      </c>
      <c r="AG37" s="6" t="s">
        <v>77</v>
      </c>
      <c r="AH37" s="6" t="s">
        <v>77</v>
      </c>
      <c r="AI37" s="7">
        <v>89</v>
      </c>
      <c r="AJ37" s="6" t="s">
        <v>77</v>
      </c>
      <c r="AK37" s="7">
        <v>73</v>
      </c>
      <c r="AL37" s="16">
        <f>E37*4+G37*3+J37*2+M37*1+O37*2+R37*2+S37*1+U37*2.5+V37*1+X37*3+Y37*3+Z37*3+AA37*6+AB37*1+AC37*2+AI37*1+AK37*2</f>
        <v>2970.5</v>
      </c>
      <c r="AM37" s="16">
        <v>39.5</v>
      </c>
      <c r="AN37" s="16">
        <f t="shared" si="6"/>
        <v>75.202531645569621</v>
      </c>
      <c r="AO37" s="5"/>
      <c r="AP37" s="6" t="s">
        <v>149</v>
      </c>
      <c r="AQ37" s="8" t="s">
        <v>150</v>
      </c>
      <c r="AR37" s="6" t="s">
        <v>93</v>
      </c>
      <c r="AS37" s="6" t="s">
        <v>77</v>
      </c>
      <c r="AT37" s="7">
        <v>86</v>
      </c>
      <c r="AU37" s="6" t="s">
        <v>77</v>
      </c>
      <c r="AV37" s="6" t="s">
        <v>77</v>
      </c>
      <c r="AW37" s="7">
        <v>47</v>
      </c>
      <c r="AX37" s="6" t="s">
        <v>77</v>
      </c>
      <c r="AY37" s="7">
        <v>78</v>
      </c>
      <c r="AZ37" s="7">
        <v>84</v>
      </c>
      <c r="BA37" s="7">
        <v>84</v>
      </c>
      <c r="BB37" s="6" t="s">
        <v>77</v>
      </c>
      <c r="BC37" s="6" t="s">
        <v>77</v>
      </c>
      <c r="BD37" s="6" t="s">
        <v>77</v>
      </c>
      <c r="BE37" s="7">
        <v>79</v>
      </c>
      <c r="BF37" s="6" t="s">
        <v>80</v>
      </c>
      <c r="BG37" s="7">
        <v>80</v>
      </c>
      <c r="BH37" s="6" t="s">
        <v>79</v>
      </c>
      <c r="BI37" s="6" t="s">
        <v>77</v>
      </c>
      <c r="BJ37" s="6" t="s">
        <v>77</v>
      </c>
      <c r="BK37" s="6" t="s">
        <v>79</v>
      </c>
      <c r="BL37" s="6" t="s">
        <v>79</v>
      </c>
      <c r="BM37" s="6" t="s">
        <v>77</v>
      </c>
      <c r="BN37" s="7">
        <v>88</v>
      </c>
      <c r="BO37" s="7">
        <v>81</v>
      </c>
      <c r="BP37" s="7"/>
      <c r="BQ37" s="22">
        <f>AR37*1+AT37*2+AW37*3.5+AY37*2.5+AZ37*1+BA37*2.5+BE37*2+BF37*1+BG37*3+BH37*2+BK37*2+BL37*2+BN37*3+BO37*2</f>
        <v>2299.5</v>
      </c>
      <c r="BR37" s="16">
        <v>29.5</v>
      </c>
      <c r="BS37" s="16">
        <f t="shared" si="7"/>
        <v>77.949152542372886</v>
      </c>
      <c r="BT37" s="16">
        <f t="shared" si="8"/>
        <v>5270</v>
      </c>
      <c r="BU37" s="16">
        <f t="shared" si="9"/>
        <v>69</v>
      </c>
      <c r="BV37" s="16">
        <f t="shared" si="10"/>
        <v>76.376811594202906</v>
      </c>
      <c r="BW37" s="16">
        <v>0</v>
      </c>
      <c r="BX37" s="16">
        <f t="shared" si="11"/>
        <v>76.376811594202906</v>
      </c>
    </row>
    <row r="38" spans="1:76" x14ac:dyDescent="0.15">
      <c r="A38" s="4">
        <v>35</v>
      </c>
      <c r="B38" s="6" t="s">
        <v>151</v>
      </c>
      <c r="C38" s="6" t="s">
        <v>152</v>
      </c>
      <c r="D38" s="6" t="s">
        <v>77</v>
      </c>
      <c r="E38" s="7">
        <v>72</v>
      </c>
      <c r="F38" s="6" t="s">
        <v>77</v>
      </c>
      <c r="G38" s="7">
        <v>90</v>
      </c>
      <c r="H38" s="6" t="s">
        <v>77</v>
      </c>
      <c r="I38" s="6" t="s">
        <v>77</v>
      </c>
      <c r="J38" s="7">
        <v>92</v>
      </c>
      <c r="K38" s="6" t="s">
        <v>77</v>
      </c>
      <c r="L38" s="6" t="s">
        <v>77</v>
      </c>
      <c r="M38" s="6" t="s">
        <v>79</v>
      </c>
      <c r="N38" s="6" t="s">
        <v>77</v>
      </c>
      <c r="O38" s="6" t="s">
        <v>79</v>
      </c>
      <c r="P38" s="7">
        <v>86</v>
      </c>
      <c r="Q38" s="6" t="s">
        <v>77</v>
      </c>
      <c r="R38" s="7">
        <v>75</v>
      </c>
      <c r="S38" s="6" t="s">
        <v>79</v>
      </c>
      <c r="T38" s="6" t="s">
        <v>77</v>
      </c>
      <c r="U38" s="7">
        <v>82</v>
      </c>
      <c r="V38" s="6" t="s">
        <v>80</v>
      </c>
      <c r="W38" s="6" t="s">
        <v>77</v>
      </c>
      <c r="X38" s="7">
        <v>85</v>
      </c>
      <c r="Y38" s="7">
        <v>92</v>
      </c>
      <c r="Z38" s="7">
        <v>69</v>
      </c>
      <c r="AA38" s="7">
        <v>72</v>
      </c>
      <c r="AB38" s="7">
        <v>82</v>
      </c>
      <c r="AC38" s="6" t="s">
        <v>77</v>
      </c>
      <c r="AD38" s="6" t="s">
        <v>77</v>
      </c>
      <c r="AE38" s="6" t="s">
        <v>77</v>
      </c>
      <c r="AF38" s="6" t="s">
        <v>77</v>
      </c>
      <c r="AG38" s="6" t="s">
        <v>77</v>
      </c>
      <c r="AH38" s="6" t="s">
        <v>77</v>
      </c>
      <c r="AI38" s="7">
        <v>90</v>
      </c>
      <c r="AJ38" s="6" t="s">
        <v>77</v>
      </c>
      <c r="AK38" s="7">
        <v>79</v>
      </c>
      <c r="AL38" s="16">
        <f>E38*4+G38*3+J38*2+M38*1+O38*2+P38*2+R38*2+S38*1+U38*2.5+V38*1+X38*3+Y38*3+Z38*3+AA38*6+AB38*1+AI38*1+AK38*2</f>
        <v>3184</v>
      </c>
      <c r="AM38" s="16">
        <v>39.5</v>
      </c>
      <c r="AN38" s="16">
        <f t="shared" si="6"/>
        <v>80.607594936708864</v>
      </c>
      <c r="AO38" s="5"/>
      <c r="AP38" s="6" t="s">
        <v>151</v>
      </c>
      <c r="AQ38" s="8" t="s">
        <v>152</v>
      </c>
      <c r="AR38" s="6" t="s">
        <v>79</v>
      </c>
      <c r="AS38" s="6" t="s">
        <v>77</v>
      </c>
      <c r="AT38" s="7">
        <v>67</v>
      </c>
      <c r="AU38" s="6" t="s">
        <v>77</v>
      </c>
      <c r="AV38" s="6" t="s">
        <v>77</v>
      </c>
      <c r="AW38" s="7">
        <v>40</v>
      </c>
      <c r="AX38" s="6" t="s">
        <v>77</v>
      </c>
      <c r="AY38" s="6" t="s">
        <v>77</v>
      </c>
      <c r="AZ38" s="7">
        <v>88</v>
      </c>
      <c r="BA38" s="7">
        <v>63</v>
      </c>
      <c r="BB38" s="6" t="s">
        <v>77</v>
      </c>
      <c r="BC38" s="6" t="s">
        <v>77</v>
      </c>
      <c r="BD38" s="6" t="s">
        <v>77</v>
      </c>
      <c r="BE38" s="7">
        <v>77</v>
      </c>
      <c r="BF38" s="6" t="s">
        <v>93</v>
      </c>
      <c r="BG38" s="7">
        <v>75</v>
      </c>
      <c r="BH38" s="6" t="s">
        <v>79</v>
      </c>
      <c r="BI38" s="6" t="s">
        <v>77</v>
      </c>
      <c r="BJ38" s="6" t="s">
        <v>77</v>
      </c>
      <c r="BK38" s="6" t="s">
        <v>79</v>
      </c>
      <c r="BL38" s="6" t="s">
        <v>93</v>
      </c>
      <c r="BM38" s="6" t="s">
        <v>77</v>
      </c>
      <c r="BN38" s="7">
        <v>84</v>
      </c>
      <c r="BO38" s="7">
        <v>62</v>
      </c>
      <c r="BP38" s="7"/>
      <c r="BQ38" s="22">
        <f>AR38*1+AT38*2+AW38*3.5+AZ38*1+BA38*2.5+BE38*2+BF38*1+BG38*3+BH38*2+BK38*2+BL38*2+BN38*3+BO38*2</f>
        <v>1894.5</v>
      </c>
      <c r="BR38" s="16">
        <v>27</v>
      </c>
      <c r="BS38" s="16">
        <f t="shared" si="7"/>
        <v>70.166666666666671</v>
      </c>
      <c r="BT38" s="16">
        <f t="shared" si="8"/>
        <v>5078.5</v>
      </c>
      <c r="BU38" s="16">
        <f t="shared" si="9"/>
        <v>66.5</v>
      </c>
      <c r="BV38" s="16">
        <f t="shared" si="10"/>
        <v>76.368421052631575</v>
      </c>
      <c r="BW38" s="16">
        <v>0</v>
      </c>
      <c r="BX38" s="16">
        <f t="shared" si="11"/>
        <v>76.368421052631575</v>
      </c>
    </row>
    <row r="39" spans="1:76" x14ac:dyDescent="0.15">
      <c r="A39" s="4">
        <v>36</v>
      </c>
      <c r="B39" s="6" t="s">
        <v>153</v>
      </c>
      <c r="C39" s="8" t="s">
        <v>154</v>
      </c>
      <c r="D39" s="6" t="s">
        <v>77</v>
      </c>
      <c r="E39" s="7">
        <v>77</v>
      </c>
      <c r="F39" s="6" t="s">
        <v>77</v>
      </c>
      <c r="G39" s="7">
        <v>82</v>
      </c>
      <c r="H39" s="6" t="s">
        <v>77</v>
      </c>
      <c r="I39" s="6" t="s">
        <v>77</v>
      </c>
      <c r="J39" s="7">
        <v>84</v>
      </c>
      <c r="K39" s="6" t="s">
        <v>77</v>
      </c>
      <c r="L39" s="6" t="s">
        <v>77</v>
      </c>
      <c r="M39" s="6" t="s">
        <v>78</v>
      </c>
      <c r="N39" s="6" t="s">
        <v>77</v>
      </c>
      <c r="O39" s="6" t="s">
        <v>79</v>
      </c>
      <c r="P39" s="6" t="s">
        <v>77</v>
      </c>
      <c r="Q39" s="6" t="s">
        <v>77</v>
      </c>
      <c r="R39" s="7">
        <v>73</v>
      </c>
      <c r="S39" s="6" t="s">
        <v>79</v>
      </c>
      <c r="T39" s="6" t="s">
        <v>77</v>
      </c>
      <c r="U39" s="7">
        <v>80</v>
      </c>
      <c r="V39" s="6" t="s">
        <v>93</v>
      </c>
      <c r="W39" s="6" t="s">
        <v>77</v>
      </c>
      <c r="X39" s="7">
        <v>84</v>
      </c>
      <c r="Y39" s="7">
        <v>85</v>
      </c>
      <c r="Z39" s="7">
        <v>60</v>
      </c>
      <c r="AA39" s="7">
        <v>68</v>
      </c>
      <c r="AB39" s="7">
        <v>78</v>
      </c>
      <c r="AC39" s="6" t="s">
        <v>155</v>
      </c>
      <c r="AD39" s="6" t="s">
        <v>77</v>
      </c>
      <c r="AE39" s="6" t="s">
        <v>77</v>
      </c>
      <c r="AF39" s="6" t="s">
        <v>77</v>
      </c>
      <c r="AG39" s="6" t="s">
        <v>77</v>
      </c>
      <c r="AH39" s="6" t="s">
        <v>77</v>
      </c>
      <c r="AI39" s="7">
        <v>89</v>
      </c>
      <c r="AJ39" s="6" t="s">
        <v>77</v>
      </c>
      <c r="AK39" s="7">
        <v>61</v>
      </c>
      <c r="AL39" s="16">
        <f>E39*4+G39*3+J39*2+M39*1+O39*2+R39*2+S39*1+U39*2.5+V39*1+X39*3+Y39*3+Z39*3+AA39*6+AB39*1+AC39*2+AI39*1+AK39*2</f>
        <v>2959</v>
      </c>
      <c r="AM39" s="16">
        <v>39.5</v>
      </c>
      <c r="AN39" s="16">
        <f t="shared" si="6"/>
        <v>74.911392405063296</v>
      </c>
      <c r="AO39" s="5"/>
      <c r="AP39" s="6" t="s">
        <v>153</v>
      </c>
      <c r="AQ39" s="6" t="s">
        <v>154</v>
      </c>
      <c r="AR39" s="6" t="s">
        <v>80</v>
      </c>
      <c r="AS39" s="6" t="s">
        <v>77</v>
      </c>
      <c r="AT39" s="7">
        <v>67</v>
      </c>
      <c r="AU39" s="6" t="s">
        <v>77</v>
      </c>
      <c r="AV39" s="6" t="s">
        <v>77</v>
      </c>
      <c r="AW39" s="6" t="s">
        <v>77</v>
      </c>
      <c r="AX39" s="6" t="s">
        <v>77</v>
      </c>
      <c r="AY39" s="6" t="s">
        <v>77</v>
      </c>
      <c r="AZ39" s="7">
        <v>87</v>
      </c>
      <c r="BA39" s="6" t="s">
        <v>77</v>
      </c>
      <c r="BB39" s="6" t="s">
        <v>77</v>
      </c>
      <c r="BC39" s="6" t="s">
        <v>77</v>
      </c>
      <c r="BD39" s="6" t="s">
        <v>77</v>
      </c>
      <c r="BE39" s="7">
        <v>70</v>
      </c>
      <c r="BF39" s="6" t="s">
        <v>80</v>
      </c>
      <c r="BG39" s="7">
        <v>77</v>
      </c>
      <c r="BH39" s="6" t="s">
        <v>79</v>
      </c>
      <c r="BI39" s="6" t="s">
        <v>77</v>
      </c>
      <c r="BJ39" s="6" t="s">
        <v>77</v>
      </c>
      <c r="BK39" s="6" t="s">
        <v>79</v>
      </c>
      <c r="BL39" s="6" t="s">
        <v>80</v>
      </c>
      <c r="BM39" s="6" t="s">
        <v>77</v>
      </c>
      <c r="BN39" s="7">
        <v>85</v>
      </c>
      <c r="BO39" s="7">
        <v>76</v>
      </c>
      <c r="BP39" s="7"/>
      <c r="BQ39" s="22">
        <f>AR39*1+AT39*2+AZ39*1+BE39*2+BF39*1+BG39*3+BH39*2+BK39*2+BL39*2+BN39*3+BO39*2</f>
        <v>1639</v>
      </c>
      <c r="BR39" s="16">
        <v>21</v>
      </c>
      <c r="BS39" s="16">
        <f t="shared" si="7"/>
        <v>78.047619047619051</v>
      </c>
      <c r="BT39" s="16">
        <f t="shared" si="8"/>
        <v>4598</v>
      </c>
      <c r="BU39" s="16">
        <f t="shared" si="9"/>
        <v>60.5</v>
      </c>
      <c r="BV39" s="16">
        <f t="shared" si="10"/>
        <v>76</v>
      </c>
      <c r="BW39" s="16">
        <v>0</v>
      </c>
      <c r="BX39" s="16">
        <f t="shared" si="11"/>
        <v>76</v>
      </c>
    </row>
    <row r="40" spans="1:76" x14ac:dyDescent="0.15">
      <c r="A40" s="4">
        <v>37</v>
      </c>
      <c r="B40" s="6" t="s">
        <v>156</v>
      </c>
      <c r="C40" s="8" t="s">
        <v>157</v>
      </c>
      <c r="D40" s="7">
        <v>68</v>
      </c>
      <c r="E40" s="6" t="s">
        <v>77</v>
      </c>
      <c r="F40" s="7">
        <v>95</v>
      </c>
      <c r="G40" s="6" t="s">
        <v>77</v>
      </c>
      <c r="H40" s="7">
        <v>80</v>
      </c>
      <c r="I40" s="7">
        <v>70</v>
      </c>
      <c r="J40" s="6" t="s">
        <v>77</v>
      </c>
      <c r="K40" s="7">
        <v>80</v>
      </c>
      <c r="L40" s="7">
        <v>91</v>
      </c>
      <c r="M40" s="6" t="s">
        <v>77</v>
      </c>
      <c r="N40" s="6" t="s">
        <v>79</v>
      </c>
      <c r="O40" s="6" t="s">
        <v>77</v>
      </c>
      <c r="P40" s="6" t="s">
        <v>77</v>
      </c>
      <c r="Q40" s="7">
        <v>80</v>
      </c>
      <c r="R40" s="6" t="s">
        <v>77</v>
      </c>
      <c r="S40" s="6" t="s">
        <v>77</v>
      </c>
      <c r="T40" s="7">
        <v>77</v>
      </c>
      <c r="U40" s="6" t="s">
        <v>77</v>
      </c>
      <c r="V40" s="6" t="s">
        <v>77</v>
      </c>
      <c r="W40" s="7">
        <v>87</v>
      </c>
      <c r="X40" s="6" t="s">
        <v>77</v>
      </c>
      <c r="Y40" s="6" t="s">
        <v>77</v>
      </c>
      <c r="Z40" s="6" t="s">
        <v>77</v>
      </c>
      <c r="AA40" s="6" t="s">
        <v>77</v>
      </c>
      <c r="AB40" s="6" t="s">
        <v>77</v>
      </c>
      <c r="AC40" s="6" t="s">
        <v>77</v>
      </c>
      <c r="AD40" s="7">
        <v>70</v>
      </c>
      <c r="AE40" s="6" t="s">
        <v>77</v>
      </c>
      <c r="AF40" s="6" t="s">
        <v>155</v>
      </c>
      <c r="AG40" s="7">
        <v>85</v>
      </c>
      <c r="AH40" s="6" t="s">
        <v>77</v>
      </c>
      <c r="AI40" s="6" t="s">
        <v>77</v>
      </c>
      <c r="AJ40" s="7">
        <v>77</v>
      </c>
      <c r="AK40" s="6" t="s">
        <v>77</v>
      </c>
      <c r="AL40" s="16">
        <f>D40*4.5+F40*1+H40*1.5+I40*2.5+K40*1+L40*2+N40*1.5+Q40*2+T40*2+W40*1.5+AD40*3+AF40*3.5+AG40*3+AJ40*3</f>
        <v>2387</v>
      </c>
      <c r="AM40" s="16">
        <v>32</v>
      </c>
      <c r="AN40" s="16">
        <f t="shared" si="6"/>
        <v>74.59375</v>
      </c>
      <c r="AO40" s="5"/>
      <c r="AP40" s="6" t="s">
        <v>156</v>
      </c>
      <c r="AQ40" s="6" t="s">
        <v>157</v>
      </c>
      <c r="AR40" s="6" t="s">
        <v>77</v>
      </c>
      <c r="AS40" s="7">
        <v>87</v>
      </c>
      <c r="AT40" s="6" t="s">
        <v>77</v>
      </c>
      <c r="AU40" s="7">
        <v>84</v>
      </c>
      <c r="AV40" s="7">
        <v>95</v>
      </c>
      <c r="AW40" s="6" t="s">
        <v>77</v>
      </c>
      <c r="AX40" s="7">
        <v>85</v>
      </c>
      <c r="AY40" s="6" t="s">
        <v>77</v>
      </c>
      <c r="AZ40" s="6" t="s">
        <v>77</v>
      </c>
      <c r="BA40" s="6" t="s">
        <v>77</v>
      </c>
      <c r="BB40" s="6" t="s">
        <v>77</v>
      </c>
      <c r="BC40" s="7">
        <v>76</v>
      </c>
      <c r="BD40" s="7">
        <v>71</v>
      </c>
      <c r="BE40" s="6" t="s">
        <v>77</v>
      </c>
      <c r="BF40" s="6" t="s">
        <v>77</v>
      </c>
      <c r="BG40" s="6" t="s">
        <v>77</v>
      </c>
      <c r="BH40" s="6" t="s">
        <v>77</v>
      </c>
      <c r="BI40" s="7">
        <v>61</v>
      </c>
      <c r="BJ40" s="7">
        <v>60</v>
      </c>
      <c r="BK40" s="6" t="s">
        <v>77</v>
      </c>
      <c r="BL40" s="6" t="s">
        <v>77</v>
      </c>
      <c r="BM40" s="7">
        <v>77</v>
      </c>
      <c r="BN40" s="6" t="s">
        <v>77</v>
      </c>
      <c r="BO40" s="6" t="s">
        <v>77</v>
      </c>
      <c r="BP40" s="7">
        <v>91</v>
      </c>
      <c r="BQ40" s="22">
        <f>AS40*1.5+AU40*2+AV40*2+AX40*1+BC40*1+BD40*1.5+BI40*2+BJ40*2.5+BM40*2.5+BP40*2</f>
        <v>1402.5</v>
      </c>
      <c r="BR40" s="16">
        <v>18</v>
      </c>
      <c r="BS40" s="16">
        <f t="shared" si="7"/>
        <v>77.916666666666671</v>
      </c>
      <c r="BT40" s="16">
        <f t="shared" si="8"/>
        <v>3789.5</v>
      </c>
      <c r="BU40" s="16">
        <f t="shared" si="9"/>
        <v>50</v>
      </c>
      <c r="BV40" s="16">
        <f t="shared" si="10"/>
        <v>75.790000000000006</v>
      </c>
      <c r="BW40" s="16">
        <v>0</v>
      </c>
      <c r="BX40" s="16">
        <f t="shared" si="11"/>
        <v>75.790000000000006</v>
      </c>
    </row>
    <row r="41" spans="1:76" x14ac:dyDescent="0.15">
      <c r="A41" s="4">
        <v>38</v>
      </c>
      <c r="B41" s="6" t="s">
        <v>158</v>
      </c>
      <c r="C41" s="6" t="s">
        <v>159</v>
      </c>
      <c r="D41" s="6" t="s">
        <v>77</v>
      </c>
      <c r="E41" s="7">
        <v>71</v>
      </c>
      <c r="F41" s="6" t="s">
        <v>77</v>
      </c>
      <c r="G41" s="7">
        <v>91</v>
      </c>
      <c r="H41" s="6" t="s">
        <v>77</v>
      </c>
      <c r="I41" s="6" t="s">
        <v>77</v>
      </c>
      <c r="J41" s="7">
        <v>91</v>
      </c>
      <c r="K41" s="6" t="s">
        <v>77</v>
      </c>
      <c r="L41" s="6" t="s">
        <v>77</v>
      </c>
      <c r="M41" s="6" t="s">
        <v>79</v>
      </c>
      <c r="N41" s="6" t="s">
        <v>77</v>
      </c>
      <c r="O41" s="6" t="s">
        <v>79</v>
      </c>
      <c r="P41" s="7">
        <v>82</v>
      </c>
      <c r="Q41" s="6" t="s">
        <v>77</v>
      </c>
      <c r="R41" s="7">
        <v>76</v>
      </c>
      <c r="S41" s="6" t="s">
        <v>79</v>
      </c>
      <c r="T41" s="6" t="s">
        <v>77</v>
      </c>
      <c r="U41" s="7">
        <v>81</v>
      </c>
      <c r="V41" s="6" t="s">
        <v>80</v>
      </c>
      <c r="W41" s="6" t="s">
        <v>77</v>
      </c>
      <c r="X41" s="7">
        <v>83</v>
      </c>
      <c r="Y41" s="7">
        <v>89</v>
      </c>
      <c r="Z41" s="7">
        <v>66</v>
      </c>
      <c r="AA41" s="7">
        <v>74</v>
      </c>
      <c r="AB41" s="7">
        <v>84</v>
      </c>
      <c r="AC41" s="7">
        <v>66</v>
      </c>
      <c r="AD41" s="6" t="s">
        <v>77</v>
      </c>
      <c r="AE41" s="6" t="s">
        <v>77</v>
      </c>
      <c r="AF41" s="6" t="s">
        <v>77</v>
      </c>
      <c r="AG41" s="6" t="s">
        <v>77</v>
      </c>
      <c r="AH41" s="6" t="s">
        <v>77</v>
      </c>
      <c r="AI41" s="7">
        <v>87</v>
      </c>
      <c r="AJ41" s="6" t="s">
        <v>77</v>
      </c>
      <c r="AK41" s="7">
        <v>79</v>
      </c>
      <c r="AL41" s="16">
        <f>E41*4+G41*3+J41*2+M41*1+O41*2+P41*2+R41*2+S41*1+U41*2.5+V41*1+X41*3+Y41*3+Z41*3+AA41*6+AB41*1+AC41*2+AI41*1+AK41*2</f>
        <v>3291.5</v>
      </c>
      <c r="AM41" s="16">
        <v>41.5</v>
      </c>
      <c r="AN41" s="16">
        <f t="shared" si="6"/>
        <v>79.313253012048193</v>
      </c>
      <c r="AO41" s="5"/>
      <c r="AP41" s="6" t="s">
        <v>158</v>
      </c>
      <c r="AQ41" s="8" t="s">
        <v>159</v>
      </c>
      <c r="AR41" s="6" t="s">
        <v>93</v>
      </c>
      <c r="AS41" s="6" t="s">
        <v>77</v>
      </c>
      <c r="AT41" s="7">
        <v>75</v>
      </c>
      <c r="AU41" s="6" t="s">
        <v>77</v>
      </c>
      <c r="AV41" s="6" t="s">
        <v>77</v>
      </c>
      <c r="AW41" s="7">
        <v>42</v>
      </c>
      <c r="AX41" s="6" t="s">
        <v>77</v>
      </c>
      <c r="AY41" s="6" t="s">
        <v>77</v>
      </c>
      <c r="AZ41" s="7">
        <v>83</v>
      </c>
      <c r="BA41" s="7">
        <v>72</v>
      </c>
      <c r="BB41" s="6" t="s">
        <v>77</v>
      </c>
      <c r="BC41" s="6" t="s">
        <v>77</v>
      </c>
      <c r="BD41" s="6" t="s">
        <v>77</v>
      </c>
      <c r="BE41" s="7">
        <v>77</v>
      </c>
      <c r="BF41" s="6" t="s">
        <v>80</v>
      </c>
      <c r="BG41" s="7">
        <v>81</v>
      </c>
      <c r="BH41" s="6" t="s">
        <v>79</v>
      </c>
      <c r="BI41" s="6" t="s">
        <v>77</v>
      </c>
      <c r="BJ41" s="6" t="s">
        <v>77</v>
      </c>
      <c r="BK41" s="6" t="s">
        <v>79</v>
      </c>
      <c r="BL41" s="6" t="s">
        <v>79</v>
      </c>
      <c r="BM41" s="6" t="s">
        <v>77</v>
      </c>
      <c r="BN41" s="7">
        <v>84</v>
      </c>
      <c r="BO41" s="7">
        <v>66</v>
      </c>
      <c r="BP41" s="7"/>
      <c r="BQ41" s="22">
        <f>AR41*1+AT41*2+AW41*3.5+AZ41*1+BA41*1+BE41*2+BF41*1+BG41*3+BH41*2+BK41*2+BL41*2+BN41*3+BO41*2</f>
        <v>1883</v>
      </c>
      <c r="BR41" s="16">
        <v>27</v>
      </c>
      <c r="BS41" s="16">
        <f t="shared" si="7"/>
        <v>69.740740740740748</v>
      </c>
      <c r="BT41" s="16">
        <f t="shared" si="8"/>
        <v>5174.5</v>
      </c>
      <c r="BU41" s="16">
        <f t="shared" si="9"/>
        <v>68.5</v>
      </c>
      <c r="BV41" s="16">
        <f t="shared" si="10"/>
        <v>75.540145985401466</v>
      </c>
      <c r="BW41" s="16">
        <v>0</v>
      </c>
      <c r="BX41" s="16">
        <f t="shared" si="11"/>
        <v>75.540145985401466</v>
      </c>
    </row>
    <row r="42" spans="1:76" x14ac:dyDescent="0.15">
      <c r="A42" s="4">
        <v>39</v>
      </c>
      <c r="B42" s="6" t="s">
        <v>160</v>
      </c>
      <c r="C42" s="6" t="s">
        <v>161</v>
      </c>
      <c r="D42" s="6" t="s">
        <v>77</v>
      </c>
      <c r="E42" s="7">
        <v>69</v>
      </c>
      <c r="F42" s="6" t="s">
        <v>77</v>
      </c>
      <c r="G42" s="7">
        <v>84</v>
      </c>
      <c r="H42" s="6" t="s">
        <v>77</v>
      </c>
      <c r="I42" s="6" t="s">
        <v>77</v>
      </c>
      <c r="J42" s="7">
        <v>73</v>
      </c>
      <c r="K42" s="6" t="s">
        <v>77</v>
      </c>
      <c r="L42" s="6" t="s">
        <v>77</v>
      </c>
      <c r="M42" s="6" t="s">
        <v>79</v>
      </c>
      <c r="N42" s="6" t="s">
        <v>77</v>
      </c>
      <c r="O42" s="6" t="s">
        <v>79</v>
      </c>
      <c r="P42" s="6" t="s">
        <v>77</v>
      </c>
      <c r="Q42" s="6" t="s">
        <v>77</v>
      </c>
      <c r="R42" s="7">
        <v>68</v>
      </c>
      <c r="S42" s="6" t="s">
        <v>79</v>
      </c>
      <c r="T42" s="6" t="s">
        <v>77</v>
      </c>
      <c r="U42" s="7">
        <v>76</v>
      </c>
      <c r="V42" s="6" t="s">
        <v>80</v>
      </c>
      <c r="W42" s="6" t="s">
        <v>77</v>
      </c>
      <c r="X42" s="7">
        <v>84</v>
      </c>
      <c r="Y42" s="7">
        <v>84</v>
      </c>
      <c r="Z42" s="7">
        <v>64</v>
      </c>
      <c r="AA42" s="7">
        <v>77</v>
      </c>
      <c r="AB42" s="7">
        <v>76</v>
      </c>
      <c r="AC42" s="7">
        <v>66</v>
      </c>
      <c r="AD42" s="6" t="s">
        <v>77</v>
      </c>
      <c r="AE42" s="6" t="s">
        <v>77</v>
      </c>
      <c r="AF42" s="6" t="s">
        <v>77</v>
      </c>
      <c r="AG42" s="6" t="s">
        <v>77</v>
      </c>
      <c r="AH42" s="6" t="s">
        <v>77</v>
      </c>
      <c r="AI42" s="7">
        <v>90</v>
      </c>
      <c r="AJ42" s="6" t="s">
        <v>77</v>
      </c>
      <c r="AK42" s="7">
        <v>75</v>
      </c>
      <c r="AL42" s="16">
        <f>E42*4+G42*3+J42*2+M42*1+O42*2+R42*2+S42*1+U42*2.5+V42*1+X42*3+Y42*3+Z42*3+AA42*6+AB42*1+AC42*2+AI42*1+AK42*2</f>
        <v>3021</v>
      </c>
      <c r="AM42" s="16">
        <v>39.5</v>
      </c>
      <c r="AN42" s="16">
        <f t="shared" si="6"/>
        <v>76.481012658227854</v>
      </c>
      <c r="AO42" s="5"/>
      <c r="AP42" s="6" t="s">
        <v>160</v>
      </c>
      <c r="AQ42" s="8" t="s">
        <v>161</v>
      </c>
      <c r="AR42" s="6" t="s">
        <v>80</v>
      </c>
      <c r="AS42" s="6" t="s">
        <v>77</v>
      </c>
      <c r="AT42" s="7">
        <v>71</v>
      </c>
      <c r="AU42" s="6" t="s">
        <v>77</v>
      </c>
      <c r="AV42" s="6" t="s">
        <v>77</v>
      </c>
      <c r="AW42" s="7">
        <v>46</v>
      </c>
      <c r="AX42" s="6" t="s">
        <v>77</v>
      </c>
      <c r="AY42" s="7">
        <v>80</v>
      </c>
      <c r="AZ42" s="7">
        <v>87</v>
      </c>
      <c r="BA42" s="7">
        <v>76</v>
      </c>
      <c r="BB42" s="6" t="s">
        <v>77</v>
      </c>
      <c r="BC42" s="6" t="s">
        <v>77</v>
      </c>
      <c r="BD42" s="6" t="s">
        <v>77</v>
      </c>
      <c r="BE42" s="7">
        <v>76</v>
      </c>
      <c r="BF42" s="6" t="s">
        <v>93</v>
      </c>
      <c r="BG42" s="7">
        <v>80</v>
      </c>
      <c r="BH42" s="6" t="s">
        <v>79</v>
      </c>
      <c r="BI42" s="6" t="s">
        <v>77</v>
      </c>
      <c r="BJ42" s="6" t="s">
        <v>77</v>
      </c>
      <c r="BK42" s="6" t="s">
        <v>79</v>
      </c>
      <c r="BL42" s="6" t="s">
        <v>80</v>
      </c>
      <c r="BM42" s="6" t="s">
        <v>77</v>
      </c>
      <c r="BN42" s="7">
        <v>84</v>
      </c>
      <c r="BO42" s="7">
        <v>63</v>
      </c>
      <c r="BP42" s="7"/>
      <c r="BQ42" s="22">
        <f>AR42*1+AT42*2+AW42*3.5+AY42*2.5+AZ42*1+BA42*2.5+BE42*2+BF42*1+BG42*3+BH42*2+BK42*2+BL42*2+BN42*3+BO42*2</f>
        <v>2180</v>
      </c>
      <c r="BR42" s="16">
        <v>29.5</v>
      </c>
      <c r="BS42" s="16">
        <f t="shared" si="7"/>
        <v>73.898305084745758</v>
      </c>
      <c r="BT42" s="16">
        <f t="shared" si="8"/>
        <v>5201</v>
      </c>
      <c r="BU42" s="16">
        <f t="shared" si="9"/>
        <v>69</v>
      </c>
      <c r="BV42" s="16">
        <f t="shared" si="10"/>
        <v>75.376811594202906</v>
      </c>
      <c r="BW42" s="16">
        <v>0</v>
      </c>
      <c r="BX42" s="16">
        <f t="shared" si="11"/>
        <v>75.376811594202906</v>
      </c>
    </row>
    <row r="43" spans="1:76" x14ac:dyDescent="0.15">
      <c r="A43" s="4">
        <v>40</v>
      </c>
      <c r="B43" s="6" t="s">
        <v>162</v>
      </c>
      <c r="C43" s="6" t="s">
        <v>163</v>
      </c>
      <c r="D43" s="6" t="s">
        <v>77</v>
      </c>
      <c r="E43" s="7">
        <v>73</v>
      </c>
      <c r="F43" s="6" t="s">
        <v>77</v>
      </c>
      <c r="G43" s="7">
        <v>82</v>
      </c>
      <c r="H43" s="6" t="s">
        <v>77</v>
      </c>
      <c r="I43" s="6" t="s">
        <v>77</v>
      </c>
      <c r="J43" s="7">
        <v>80</v>
      </c>
      <c r="K43" s="6" t="s">
        <v>77</v>
      </c>
      <c r="L43" s="6" t="s">
        <v>77</v>
      </c>
      <c r="M43" s="6" t="s">
        <v>80</v>
      </c>
      <c r="N43" s="6" t="s">
        <v>77</v>
      </c>
      <c r="O43" s="6" t="s">
        <v>79</v>
      </c>
      <c r="P43" s="6" t="s">
        <v>77</v>
      </c>
      <c r="Q43" s="6" t="s">
        <v>77</v>
      </c>
      <c r="R43" s="7">
        <v>66</v>
      </c>
      <c r="S43" s="6" t="s">
        <v>80</v>
      </c>
      <c r="T43" s="6" t="s">
        <v>77</v>
      </c>
      <c r="U43" s="7">
        <v>83</v>
      </c>
      <c r="V43" s="6" t="s">
        <v>79</v>
      </c>
      <c r="W43" s="6" t="s">
        <v>77</v>
      </c>
      <c r="X43" s="7">
        <v>78</v>
      </c>
      <c r="Y43" s="7">
        <v>80</v>
      </c>
      <c r="Z43" s="7">
        <v>72</v>
      </c>
      <c r="AA43" s="7">
        <v>77</v>
      </c>
      <c r="AB43" s="7">
        <v>75</v>
      </c>
      <c r="AC43" s="7">
        <v>75</v>
      </c>
      <c r="AD43" s="6" t="s">
        <v>77</v>
      </c>
      <c r="AE43" s="6" t="s">
        <v>77</v>
      </c>
      <c r="AF43" s="6" t="s">
        <v>77</v>
      </c>
      <c r="AG43" s="6" t="s">
        <v>77</v>
      </c>
      <c r="AH43" s="6" t="s">
        <v>77</v>
      </c>
      <c r="AI43" s="7">
        <v>86</v>
      </c>
      <c r="AJ43" s="6" t="s">
        <v>77</v>
      </c>
      <c r="AK43" s="7">
        <v>76</v>
      </c>
      <c r="AL43" s="16">
        <f>E43*4+G43*3+J43*2+M43*1+O43*2+R43*2+S43*1+U43*2.5+V43*1+X43*3+Y43*3+Z43*3+AA43*6+AB43*1+AC43*2+AI43*1+AK43*2</f>
        <v>3057.5</v>
      </c>
      <c r="AM43" s="16">
        <v>39.5</v>
      </c>
      <c r="AN43" s="16">
        <f t="shared" si="6"/>
        <v>77.405063291139243</v>
      </c>
      <c r="AO43" s="5"/>
      <c r="AP43" s="6" t="s">
        <v>162</v>
      </c>
      <c r="AQ43" s="8" t="s">
        <v>163</v>
      </c>
      <c r="AR43" s="6" t="s">
        <v>80</v>
      </c>
      <c r="AS43" s="6" t="s">
        <v>77</v>
      </c>
      <c r="AT43" s="7">
        <v>75</v>
      </c>
      <c r="AU43" s="6" t="s">
        <v>77</v>
      </c>
      <c r="AV43" s="6" t="s">
        <v>77</v>
      </c>
      <c r="AW43" s="7">
        <v>30</v>
      </c>
      <c r="AX43" s="6" t="s">
        <v>77</v>
      </c>
      <c r="AY43" s="7">
        <v>83</v>
      </c>
      <c r="AZ43" s="7">
        <v>76</v>
      </c>
      <c r="BA43" s="7">
        <v>76</v>
      </c>
      <c r="BB43" s="6" t="s">
        <v>77</v>
      </c>
      <c r="BC43" s="6" t="s">
        <v>77</v>
      </c>
      <c r="BD43" s="6" t="s">
        <v>77</v>
      </c>
      <c r="BE43" s="7">
        <v>75</v>
      </c>
      <c r="BF43" s="6" t="s">
        <v>80</v>
      </c>
      <c r="BG43" s="7">
        <v>74</v>
      </c>
      <c r="BH43" s="6" t="s">
        <v>79</v>
      </c>
      <c r="BI43" s="6" t="s">
        <v>77</v>
      </c>
      <c r="BJ43" s="6" t="s">
        <v>77</v>
      </c>
      <c r="BK43" s="6" t="s">
        <v>79</v>
      </c>
      <c r="BL43" s="6" t="s">
        <v>79</v>
      </c>
      <c r="BM43" s="6" t="s">
        <v>77</v>
      </c>
      <c r="BN43" s="7">
        <v>83</v>
      </c>
      <c r="BO43" s="7">
        <v>67</v>
      </c>
      <c r="BP43" s="7"/>
      <c r="BQ43" s="22">
        <f>AR43*1+AT43*2+AW43*3.5+AY43*2.5+AZ43*1+BA43*2.5+BE43*2+BF43*1+BG43*3+BH43*2+BK43*2+BL43*2+BN43*3+BO43*2</f>
        <v>2143.5</v>
      </c>
      <c r="BR43" s="16">
        <v>29.5</v>
      </c>
      <c r="BS43" s="16">
        <f t="shared" si="7"/>
        <v>72.66101694915254</v>
      </c>
      <c r="BT43" s="16">
        <f t="shared" si="8"/>
        <v>5201</v>
      </c>
      <c r="BU43" s="16">
        <f t="shared" si="9"/>
        <v>69</v>
      </c>
      <c r="BV43" s="16">
        <f t="shared" si="10"/>
        <v>75.376811594202906</v>
      </c>
      <c r="BW43" s="16">
        <v>0</v>
      </c>
      <c r="BX43" s="16">
        <f t="shared" si="11"/>
        <v>75.376811594202906</v>
      </c>
    </row>
    <row r="44" spans="1:76" x14ac:dyDescent="0.15">
      <c r="A44" s="4">
        <v>41</v>
      </c>
      <c r="B44" s="6" t="s">
        <v>164</v>
      </c>
      <c r="C44" s="6" t="s">
        <v>165</v>
      </c>
      <c r="D44" s="6" t="s">
        <v>77</v>
      </c>
      <c r="E44" s="7">
        <v>74</v>
      </c>
      <c r="F44" s="6" t="s">
        <v>77</v>
      </c>
      <c r="G44" s="7">
        <v>89</v>
      </c>
      <c r="H44" s="6" t="s">
        <v>77</v>
      </c>
      <c r="I44" s="6" t="s">
        <v>77</v>
      </c>
      <c r="J44" s="7">
        <v>92</v>
      </c>
      <c r="K44" s="6" t="s">
        <v>77</v>
      </c>
      <c r="L44" s="6" t="s">
        <v>77</v>
      </c>
      <c r="M44" s="6" t="s">
        <v>79</v>
      </c>
      <c r="N44" s="6" t="s">
        <v>77</v>
      </c>
      <c r="O44" s="6" t="s">
        <v>79</v>
      </c>
      <c r="P44" s="7">
        <v>86</v>
      </c>
      <c r="Q44" s="6" t="s">
        <v>77</v>
      </c>
      <c r="R44" s="7">
        <v>75</v>
      </c>
      <c r="S44" s="6" t="s">
        <v>80</v>
      </c>
      <c r="T44" s="6" t="s">
        <v>77</v>
      </c>
      <c r="U44" s="7">
        <v>78</v>
      </c>
      <c r="V44" s="6" t="s">
        <v>80</v>
      </c>
      <c r="W44" s="6" t="s">
        <v>77</v>
      </c>
      <c r="X44" s="7">
        <v>86</v>
      </c>
      <c r="Y44" s="7">
        <v>92</v>
      </c>
      <c r="Z44" s="7">
        <v>64</v>
      </c>
      <c r="AA44" s="7">
        <v>62</v>
      </c>
      <c r="AB44" s="7">
        <v>81</v>
      </c>
      <c r="AC44" s="6" t="s">
        <v>77</v>
      </c>
      <c r="AD44" s="6" t="s">
        <v>77</v>
      </c>
      <c r="AE44" s="6" t="s">
        <v>77</v>
      </c>
      <c r="AF44" s="6" t="s">
        <v>77</v>
      </c>
      <c r="AG44" s="6" t="s">
        <v>77</v>
      </c>
      <c r="AH44" s="6" t="s">
        <v>77</v>
      </c>
      <c r="AI44" s="7">
        <v>87</v>
      </c>
      <c r="AJ44" s="6" t="s">
        <v>77</v>
      </c>
      <c r="AK44" s="7">
        <v>79</v>
      </c>
      <c r="AL44" s="16">
        <f>E44*4+G44*3+J44*2+M44*1+O44*2+P44*2+R44*2+S44*1+U44*2.5+V44*1+X44*3+Y44*3+Z44*3+AA44*6+AB44*1+AI44*1+AK44*2</f>
        <v>3093</v>
      </c>
      <c r="AM44" s="16">
        <v>39.5</v>
      </c>
      <c r="AN44" s="16">
        <f t="shared" si="6"/>
        <v>78.303797468354432</v>
      </c>
      <c r="AO44" s="5"/>
      <c r="AP44" s="6" t="s">
        <v>164</v>
      </c>
      <c r="AQ44" s="8" t="s">
        <v>165</v>
      </c>
      <c r="AR44" s="6" t="s">
        <v>79</v>
      </c>
      <c r="AS44" s="6" t="s">
        <v>77</v>
      </c>
      <c r="AT44" s="7">
        <v>69</v>
      </c>
      <c r="AU44" s="6" t="s">
        <v>77</v>
      </c>
      <c r="AV44" s="6" t="s">
        <v>77</v>
      </c>
      <c r="AW44" s="7">
        <v>34</v>
      </c>
      <c r="AX44" s="6" t="s">
        <v>77</v>
      </c>
      <c r="AY44" s="6" t="s">
        <v>77</v>
      </c>
      <c r="AZ44" s="7">
        <v>85</v>
      </c>
      <c r="BA44" s="7">
        <v>67</v>
      </c>
      <c r="BB44" s="6" t="s">
        <v>77</v>
      </c>
      <c r="BC44" s="6" t="s">
        <v>77</v>
      </c>
      <c r="BD44" s="6" t="s">
        <v>77</v>
      </c>
      <c r="BE44" s="7">
        <v>68</v>
      </c>
      <c r="BF44" s="6" t="s">
        <v>80</v>
      </c>
      <c r="BG44" s="7">
        <v>78</v>
      </c>
      <c r="BH44" s="6" t="s">
        <v>79</v>
      </c>
      <c r="BI44" s="6" t="s">
        <v>77</v>
      </c>
      <c r="BJ44" s="6" t="s">
        <v>77</v>
      </c>
      <c r="BK44" s="6" t="s">
        <v>79</v>
      </c>
      <c r="BL44" s="6" t="s">
        <v>93</v>
      </c>
      <c r="BM44" s="6" t="s">
        <v>77</v>
      </c>
      <c r="BN44" s="7">
        <v>81</v>
      </c>
      <c r="BO44" s="7">
        <v>68</v>
      </c>
      <c r="BP44" s="7"/>
      <c r="BQ44" s="22">
        <f>AR44*1+AT44*2+AW44*3.5+AZ44*1+BA44*2.5+BE44*2+BF44*1+BG44*3+BH44*2+BK44*2+BL44*2+BN44*3+BO44*2</f>
        <v>1888.5</v>
      </c>
      <c r="BR44" s="16">
        <v>27</v>
      </c>
      <c r="BS44" s="16">
        <f t="shared" si="7"/>
        <v>69.944444444444443</v>
      </c>
      <c r="BT44" s="16">
        <f t="shared" si="8"/>
        <v>4981.5</v>
      </c>
      <c r="BU44" s="16">
        <f t="shared" si="9"/>
        <v>66.5</v>
      </c>
      <c r="BV44" s="16">
        <f t="shared" si="10"/>
        <v>74.909774436090231</v>
      </c>
      <c r="BW44" s="16">
        <v>0</v>
      </c>
      <c r="BX44" s="16">
        <f t="shared" si="11"/>
        <v>74.909774436090231</v>
      </c>
    </row>
    <row r="45" spans="1:76" x14ac:dyDescent="0.15">
      <c r="A45" s="4">
        <v>42</v>
      </c>
      <c r="B45" s="6" t="s">
        <v>166</v>
      </c>
      <c r="C45" s="8" t="s">
        <v>167</v>
      </c>
      <c r="D45" s="6" t="s">
        <v>77</v>
      </c>
      <c r="E45" s="6" t="s">
        <v>168</v>
      </c>
      <c r="F45" s="6" t="s">
        <v>77</v>
      </c>
      <c r="G45" s="7">
        <v>74</v>
      </c>
      <c r="H45" s="6" t="s">
        <v>77</v>
      </c>
      <c r="I45" s="6" t="s">
        <v>77</v>
      </c>
      <c r="J45" s="6" t="s">
        <v>77</v>
      </c>
      <c r="K45" s="6" t="s">
        <v>77</v>
      </c>
      <c r="L45" s="6" t="s">
        <v>77</v>
      </c>
      <c r="M45" s="6" t="s">
        <v>80</v>
      </c>
      <c r="N45" s="6" t="s">
        <v>77</v>
      </c>
      <c r="O45" s="6" t="s">
        <v>79</v>
      </c>
      <c r="P45" s="7">
        <v>80</v>
      </c>
      <c r="Q45" s="6" t="s">
        <v>77</v>
      </c>
      <c r="R45" s="7">
        <v>74</v>
      </c>
      <c r="S45" s="6" t="s">
        <v>79</v>
      </c>
      <c r="T45" s="6" t="s">
        <v>77</v>
      </c>
      <c r="U45" s="7">
        <v>79</v>
      </c>
      <c r="V45" s="6" t="s">
        <v>80</v>
      </c>
      <c r="W45" s="6" t="s">
        <v>77</v>
      </c>
      <c r="X45" s="7">
        <v>85</v>
      </c>
      <c r="Y45" s="7">
        <v>92</v>
      </c>
      <c r="Z45" s="7">
        <v>71</v>
      </c>
      <c r="AA45" s="7">
        <v>63</v>
      </c>
      <c r="AB45" s="7">
        <v>78</v>
      </c>
      <c r="AC45" s="6" t="s">
        <v>169</v>
      </c>
      <c r="AD45" s="6" t="s">
        <v>77</v>
      </c>
      <c r="AE45" s="6" t="s">
        <v>77</v>
      </c>
      <c r="AF45" s="6" t="s">
        <v>77</v>
      </c>
      <c r="AG45" s="6" t="s">
        <v>77</v>
      </c>
      <c r="AH45" s="6" t="s">
        <v>77</v>
      </c>
      <c r="AI45" s="7">
        <v>87</v>
      </c>
      <c r="AJ45" s="6" t="s">
        <v>77</v>
      </c>
      <c r="AK45" s="7">
        <v>73</v>
      </c>
      <c r="AL45" s="16">
        <f>E45*4+G45*3+M45*1+O45*2+P45*2+R45*2+S45*1+U45*2.5+V45*1+X45*3+Y45*3+Z45*3+AA45*6+AB45*1+AC45*2+AI45*1+AK45*2</f>
        <v>2887.5</v>
      </c>
      <c r="AM45" s="16">
        <v>39.5</v>
      </c>
      <c r="AN45" s="16">
        <f t="shared" si="6"/>
        <v>73.101265822784811</v>
      </c>
      <c r="AO45" s="5"/>
      <c r="AP45" s="6" t="s">
        <v>166</v>
      </c>
      <c r="AQ45" s="6" t="s">
        <v>167</v>
      </c>
      <c r="AR45" s="6" t="s">
        <v>93</v>
      </c>
      <c r="AS45" s="6" t="s">
        <v>77</v>
      </c>
      <c r="AT45" s="7">
        <v>73</v>
      </c>
      <c r="AU45" s="6" t="s">
        <v>77</v>
      </c>
      <c r="AV45" s="6" t="s">
        <v>77</v>
      </c>
      <c r="AW45" s="6" t="s">
        <v>77</v>
      </c>
      <c r="AX45" s="6" t="s">
        <v>77</v>
      </c>
      <c r="AY45" s="7">
        <v>77</v>
      </c>
      <c r="AZ45" s="7">
        <v>80</v>
      </c>
      <c r="BA45" s="6" t="s">
        <v>77</v>
      </c>
      <c r="BB45" s="6" t="s">
        <v>77</v>
      </c>
      <c r="BC45" s="6" t="s">
        <v>77</v>
      </c>
      <c r="BD45" s="6" t="s">
        <v>77</v>
      </c>
      <c r="BE45" s="7">
        <v>74</v>
      </c>
      <c r="BF45" s="6" t="s">
        <v>80</v>
      </c>
      <c r="BG45" s="7">
        <v>80</v>
      </c>
      <c r="BH45" s="6" t="s">
        <v>79</v>
      </c>
      <c r="BI45" s="6" t="s">
        <v>77</v>
      </c>
      <c r="BJ45" s="6" t="s">
        <v>77</v>
      </c>
      <c r="BK45" s="6" t="s">
        <v>79</v>
      </c>
      <c r="BL45" s="6" t="s">
        <v>79</v>
      </c>
      <c r="BM45" s="6" t="s">
        <v>77</v>
      </c>
      <c r="BN45" s="7">
        <v>84</v>
      </c>
      <c r="BO45" s="7">
        <v>60</v>
      </c>
      <c r="BP45" s="7"/>
      <c r="BQ45" s="22">
        <f>AR45*1+AT45*2+AY45*2.5+AZ45*1+BE45*2+BF45*1+BG45*3+BH45*2+BK45*2+BL45*2+BN45*3+BO45*2</f>
        <v>1828.5</v>
      </c>
      <c r="BR45" s="16">
        <v>23.5</v>
      </c>
      <c r="BS45" s="16">
        <f t="shared" si="7"/>
        <v>77.808510638297875</v>
      </c>
      <c r="BT45" s="16">
        <f t="shared" si="8"/>
        <v>4716</v>
      </c>
      <c r="BU45" s="16">
        <f t="shared" si="9"/>
        <v>63</v>
      </c>
      <c r="BV45" s="16">
        <f t="shared" si="10"/>
        <v>74.857142857142861</v>
      </c>
      <c r="BW45" s="16">
        <v>0</v>
      </c>
      <c r="BX45" s="16">
        <f t="shared" si="11"/>
        <v>74.857142857142861</v>
      </c>
    </row>
    <row r="46" spans="1:76" x14ac:dyDescent="0.15">
      <c r="A46" s="4">
        <v>43</v>
      </c>
      <c r="B46" s="6" t="s">
        <v>170</v>
      </c>
      <c r="C46" s="6" t="s">
        <v>171</v>
      </c>
      <c r="D46" s="6" t="s">
        <v>77</v>
      </c>
      <c r="E46" s="7">
        <v>74</v>
      </c>
      <c r="F46" s="6" t="s">
        <v>77</v>
      </c>
      <c r="G46" s="7">
        <v>66</v>
      </c>
      <c r="H46" s="6" t="s">
        <v>77</v>
      </c>
      <c r="I46" s="6" t="s">
        <v>77</v>
      </c>
      <c r="J46" s="7">
        <v>92</v>
      </c>
      <c r="K46" s="6" t="s">
        <v>77</v>
      </c>
      <c r="L46" s="6" t="s">
        <v>77</v>
      </c>
      <c r="M46" s="6" t="s">
        <v>78</v>
      </c>
      <c r="N46" s="6" t="s">
        <v>77</v>
      </c>
      <c r="O46" s="6" t="s">
        <v>79</v>
      </c>
      <c r="P46" s="7">
        <v>71</v>
      </c>
      <c r="Q46" s="6" t="s">
        <v>77</v>
      </c>
      <c r="R46" s="7">
        <v>74</v>
      </c>
      <c r="S46" s="6" t="s">
        <v>78</v>
      </c>
      <c r="T46" s="6" t="s">
        <v>77</v>
      </c>
      <c r="U46" s="7">
        <v>79</v>
      </c>
      <c r="V46" s="6" t="s">
        <v>78</v>
      </c>
      <c r="W46" s="6" t="s">
        <v>77</v>
      </c>
      <c r="X46" s="7">
        <v>85</v>
      </c>
      <c r="Y46" s="7">
        <v>87</v>
      </c>
      <c r="Z46" s="7">
        <v>70</v>
      </c>
      <c r="AA46" s="7">
        <v>63</v>
      </c>
      <c r="AB46" s="7">
        <v>81</v>
      </c>
      <c r="AC46" s="7">
        <v>67</v>
      </c>
      <c r="AD46" s="6" t="s">
        <v>77</v>
      </c>
      <c r="AE46" s="6" t="s">
        <v>77</v>
      </c>
      <c r="AF46" s="6" t="s">
        <v>77</v>
      </c>
      <c r="AG46" s="6" t="s">
        <v>77</v>
      </c>
      <c r="AH46" s="6" t="s">
        <v>77</v>
      </c>
      <c r="AI46" s="7">
        <v>91</v>
      </c>
      <c r="AJ46" s="6" t="s">
        <v>77</v>
      </c>
      <c r="AK46" s="7">
        <v>86</v>
      </c>
      <c r="AL46" s="16">
        <f>E46*4+G46*3+J46*2+M46*1+O46*2+P46*2+R46*2+S46*1+U46*2.5+V46*1+X46*3+Y46*3+Z46*3+AA46*6+AB46*1+AC46*2+AI46*1+AK46*2</f>
        <v>3202.5</v>
      </c>
      <c r="AM46" s="16">
        <v>41.5</v>
      </c>
      <c r="AN46" s="16">
        <f t="shared" si="6"/>
        <v>77.168674698795186</v>
      </c>
      <c r="AO46" s="5"/>
      <c r="AP46" s="6" t="s">
        <v>170</v>
      </c>
      <c r="AQ46" s="8" t="s">
        <v>171</v>
      </c>
      <c r="AR46" s="6" t="s">
        <v>93</v>
      </c>
      <c r="AS46" s="6" t="s">
        <v>77</v>
      </c>
      <c r="AT46" s="7">
        <v>66</v>
      </c>
      <c r="AU46" s="6" t="s">
        <v>77</v>
      </c>
      <c r="AV46" s="6" t="s">
        <v>77</v>
      </c>
      <c r="AW46" s="7">
        <v>33</v>
      </c>
      <c r="AX46" s="6" t="s">
        <v>77</v>
      </c>
      <c r="AY46" s="6" t="s">
        <v>77</v>
      </c>
      <c r="AZ46" s="7">
        <v>80</v>
      </c>
      <c r="BA46" s="7">
        <v>78</v>
      </c>
      <c r="BB46" s="6" t="s">
        <v>77</v>
      </c>
      <c r="BC46" s="6" t="s">
        <v>77</v>
      </c>
      <c r="BD46" s="6" t="s">
        <v>77</v>
      </c>
      <c r="BE46" s="7">
        <v>71</v>
      </c>
      <c r="BF46" s="6" t="s">
        <v>93</v>
      </c>
      <c r="BG46" s="7">
        <v>78</v>
      </c>
      <c r="BH46" s="6" t="s">
        <v>79</v>
      </c>
      <c r="BI46" s="6" t="s">
        <v>77</v>
      </c>
      <c r="BJ46" s="6" t="s">
        <v>77</v>
      </c>
      <c r="BK46" s="6" t="s">
        <v>79</v>
      </c>
      <c r="BL46" s="6" t="s">
        <v>80</v>
      </c>
      <c r="BM46" s="6" t="s">
        <v>77</v>
      </c>
      <c r="BN46" s="7">
        <v>85</v>
      </c>
      <c r="BO46" s="7">
        <v>75</v>
      </c>
      <c r="BP46" s="7"/>
      <c r="BQ46" s="22">
        <f>AR46*1+AT46*2+AW46*3.5+AZ46*1+BA46*2.5+BE46*2+BF46*1+BG46*3+BH46*2+BK46*2+BL46*2+BN46*3+BO46*2</f>
        <v>1923.5</v>
      </c>
      <c r="BR46" s="16">
        <v>27</v>
      </c>
      <c r="BS46" s="16">
        <f t="shared" si="7"/>
        <v>71.240740740740748</v>
      </c>
      <c r="BT46" s="16">
        <f t="shared" si="8"/>
        <v>5126</v>
      </c>
      <c r="BU46" s="16">
        <f t="shared" si="9"/>
        <v>68.5</v>
      </c>
      <c r="BV46" s="16">
        <f t="shared" si="10"/>
        <v>74.832116788321173</v>
      </c>
      <c r="BW46" s="16">
        <v>0</v>
      </c>
      <c r="BX46" s="16">
        <f t="shared" si="11"/>
        <v>74.832116788321173</v>
      </c>
    </row>
    <row r="47" spans="1:76" x14ac:dyDescent="0.15">
      <c r="A47" s="4">
        <v>44</v>
      </c>
      <c r="B47" s="6" t="s">
        <v>172</v>
      </c>
      <c r="C47" s="6" t="s">
        <v>173</v>
      </c>
      <c r="D47" s="6" t="s">
        <v>77</v>
      </c>
      <c r="E47" s="7">
        <v>78</v>
      </c>
      <c r="F47" s="6" t="s">
        <v>77</v>
      </c>
      <c r="G47" s="7">
        <v>79</v>
      </c>
      <c r="H47" s="6" t="s">
        <v>77</v>
      </c>
      <c r="I47" s="6" t="s">
        <v>77</v>
      </c>
      <c r="J47" s="6" t="s">
        <v>77</v>
      </c>
      <c r="K47" s="6" t="s">
        <v>77</v>
      </c>
      <c r="L47" s="6" t="s">
        <v>77</v>
      </c>
      <c r="M47" s="6" t="s">
        <v>80</v>
      </c>
      <c r="N47" s="6" t="s">
        <v>77</v>
      </c>
      <c r="O47" s="6" t="s">
        <v>79</v>
      </c>
      <c r="P47" s="7">
        <v>77</v>
      </c>
      <c r="Q47" s="6" t="s">
        <v>77</v>
      </c>
      <c r="R47" s="7">
        <v>60</v>
      </c>
      <c r="S47" s="6" t="s">
        <v>79</v>
      </c>
      <c r="T47" s="6" t="s">
        <v>77</v>
      </c>
      <c r="U47" s="7">
        <v>75</v>
      </c>
      <c r="V47" s="6" t="s">
        <v>80</v>
      </c>
      <c r="W47" s="6" t="s">
        <v>77</v>
      </c>
      <c r="X47" s="7">
        <v>87</v>
      </c>
      <c r="Y47" s="7">
        <v>93</v>
      </c>
      <c r="Z47" s="7">
        <v>67</v>
      </c>
      <c r="AA47" s="7">
        <v>70</v>
      </c>
      <c r="AB47" s="7">
        <v>84</v>
      </c>
      <c r="AC47" s="7">
        <v>70</v>
      </c>
      <c r="AD47" s="6" t="s">
        <v>77</v>
      </c>
      <c r="AE47" s="6" t="s">
        <v>77</v>
      </c>
      <c r="AF47" s="6" t="s">
        <v>77</v>
      </c>
      <c r="AG47" s="6" t="s">
        <v>77</v>
      </c>
      <c r="AH47" s="6" t="s">
        <v>77</v>
      </c>
      <c r="AI47" s="7">
        <v>88</v>
      </c>
      <c r="AJ47" s="6" t="s">
        <v>77</v>
      </c>
      <c r="AK47" s="7">
        <v>71</v>
      </c>
      <c r="AL47" s="16">
        <f>E47*4+G47*3+M47*1+O47*2+P47*2+R47*2+S47*1+U47*2.5+V47*1+X47*3+Y47*3+Z47*3+AA47*6+AB47*1+AC47*2+AI47*1+AK47*2</f>
        <v>3030.5</v>
      </c>
      <c r="AM47" s="16">
        <v>39.5</v>
      </c>
      <c r="AN47" s="16">
        <f t="shared" si="6"/>
        <v>76.721518987341767</v>
      </c>
      <c r="AO47" s="5"/>
      <c r="AP47" s="6" t="s">
        <v>172</v>
      </c>
      <c r="AQ47" s="8" t="s">
        <v>173</v>
      </c>
      <c r="AR47" s="6" t="s">
        <v>79</v>
      </c>
      <c r="AS47" s="6" t="s">
        <v>77</v>
      </c>
      <c r="AT47" s="7">
        <v>75</v>
      </c>
      <c r="AU47" s="6" t="s">
        <v>77</v>
      </c>
      <c r="AV47" s="6" t="s">
        <v>77</v>
      </c>
      <c r="AW47" s="7">
        <v>37</v>
      </c>
      <c r="AX47" s="6" t="s">
        <v>77</v>
      </c>
      <c r="AY47" s="7">
        <v>82</v>
      </c>
      <c r="AZ47" s="7">
        <v>76</v>
      </c>
      <c r="BA47" s="7">
        <v>54</v>
      </c>
      <c r="BB47" s="6" t="s">
        <v>77</v>
      </c>
      <c r="BC47" s="6" t="s">
        <v>77</v>
      </c>
      <c r="BD47" s="6" t="s">
        <v>77</v>
      </c>
      <c r="BE47" s="7">
        <v>78</v>
      </c>
      <c r="BF47" s="6" t="s">
        <v>80</v>
      </c>
      <c r="BG47" s="7">
        <v>74</v>
      </c>
      <c r="BH47" s="6" t="s">
        <v>79</v>
      </c>
      <c r="BI47" s="6" t="s">
        <v>77</v>
      </c>
      <c r="BJ47" s="6" t="s">
        <v>77</v>
      </c>
      <c r="BK47" s="6" t="s">
        <v>79</v>
      </c>
      <c r="BL47" s="6" t="s">
        <v>78</v>
      </c>
      <c r="BM47" s="6" t="s">
        <v>77</v>
      </c>
      <c r="BN47" s="7">
        <v>81</v>
      </c>
      <c r="BO47" s="7">
        <v>63</v>
      </c>
      <c r="BP47" s="7"/>
      <c r="BQ47" s="22">
        <f>AR47*1+AT47*2+AW47*3.5+AY47*2.5+AZ47*1+BA47*2.5+BE47*2+BF47*1+BG47*3+BH47*2+BK47*2+BL47*2+BN47*3+BO47*2</f>
        <v>2132.5</v>
      </c>
      <c r="BR47" s="16">
        <v>29.5</v>
      </c>
      <c r="BS47" s="16">
        <f t="shared" si="7"/>
        <v>72.288135593220332</v>
      </c>
      <c r="BT47" s="16">
        <f t="shared" si="8"/>
        <v>5163</v>
      </c>
      <c r="BU47" s="16">
        <f t="shared" si="9"/>
        <v>69</v>
      </c>
      <c r="BV47" s="16">
        <f t="shared" si="10"/>
        <v>74.826086956521735</v>
      </c>
      <c r="BW47" s="16">
        <v>0</v>
      </c>
      <c r="BX47" s="16">
        <f t="shared" si="11"/>
        <v>74.826086956521735</v>
      </c>
    </row>
    <row r="48" spans="1:76" x14ac:dyDescent="0.15">
      <c r="A48" s="4">
        <v>45</v>
      </c>
      <c r="B48" s="6" t="s">
        <v>174</v>
      </c>
      <c r="C48" s="6" t="s">
        <v>175</v>
      </c>
      <c r="D48" s="6" t="s">
        <v>77</v>
      </c>
      <c r="E48" s="7">
        <v>74</v>
      </c>
      <c r="F48" s="6" t="s">
        <v>77</v>
      </c>
      <c r="G48" s="7">
        <v>66</v>
      </c>
      <c r="H48" s="6" t="s">
        <v>77</v>
      </c>
      <c r="I48" s="6" t="s">
        <v>77</v>
      </c>
      <c r="J48" s="7">
        <v>78</v>
      </c>
      <c r="K48" s="6" t="s">
        <v>77</v>
      </c>
      <c r="L48" s="6" t="s">
        <v>77</v>
      </c>
      <c r="M48" s="6" t="s">
        <v>80</v>
      </c>
      <c r="N48" s="6" t="s">
        <v>77</v>
      </c>
      <c r="O48" s="6" t="s">
        <v>79</v>
      </c>
      <c r="P48" s="6" t="s">
        <v>77</v>
      </c>
      <c r="Q48" s="6" t="s">
        <v>77</v>
      </c>
      <c r="R48" s="7">
        <v>66</v>
      </c>
      <c r="S48" s="6" t="s">
        <v>79</v>
      </c>
      <c r="T48" s="6" t="s">
        <v>77</v>
      </c>
      <c r="U48" s="7">
        <v>80</v>
      </c>
      <c r="V48" s="6" t="s">
        <v>93</v>
      </c>
      <c r="W48" s="6" t="s">
        <v>77</v>
      </c>
      <c r="X48" s="7">
        <v>74</v>
      </c>
      <c r="Y48" s="7">
        <v>86</v>
      </c>
      <c r="Z48" s="7">
        <v>68</v>
      </c>
      <c r="AA48" s="7">
        <v>71</v>
      </c>
      <c r="AB48" s="7">
        <v>86</v>
      </c>
      <c r="AC48" s="7">
        <v>62</v>
      </c>
      <c r="AD48" s="6" t="s">
        <v>77</v>
      </c>
      <c r="AE48" s="6" t="s">
        <v>77</v>
      </c>
      <c r="AF48" s="6" t="s">
        <v>77</v>
      </c>
      <c r="AG48" s="6" t="s">
        <v>77</v>
      </c>
      <c r="AH48" s="6" t="s">
        <v>77</v>
      </c>
      <c r="AI48" s="7">
        <v>87</v>
      </c>
      <c r="AJ48" s="6" t="s">
        <v>77</v>
      </c>
      <c r="AK48" s="7">
        <v>74</v>
      </c>
      <c r="AL48" s="16">
        <f>E48*4+G48*3+J48*2+M48*1+O48*2+R48*2+S48*1+U48*2.5+V48*1+X48*3+Y48*3+Z48*3+AA48*6+AB48*1+AC48*2+AI48*1+AK48*2</f>
        <v>2932</v>
      </c>
      <c r="AM48" s="16">
        <v>39.5</v>
      </c>
      <c r="AN48" s="16">
        <f t="shared" si="6"/>
        <v>74.22784810126582</v>
      </c>
      <c r="AO48" s="5"/>
      <c r="AP48" s="6" t="s">
        <v>174</v>
      </c>
      <c r="AQ48" s="8" t="s">
        <v>175</v>
      </c>
      <c r="AR48" s="6" t="s">
        <v>93</v>
      </c>
      <c r="AS48" s="6" t="s">
        <v>77</v>
      </c>
      <c r="AT48" s="7">
        <v>68</v>
      </c>
      <c r="AU48" s="6" t="s">
        <v>77</v>
      </c>
      <c r="AV48" s="6" t="s">
        <v>77</v>
      </c>
      <c r="AW48" s="7">
        <v>49</v>
      </c>
      <c r="AX48" s="6" t="s">
        <v>77</v>
      </c>
      <c r="AY48" s="7">
        <v>85</v>
      </c>
      <c r="AZ48" s="7">
        <v>82</v>
      </c>
      <c r="BA48" s="7">
        <v>79</v>
      </c>
      <c r="BB48" s="6" t="s">
        <v>77</v>
      </c>
      <c r="BC48" s="6" t="s">
        <v>77</v>
      </c>
      <c r="BD48" s="6" t="s">
        <v>77</v>
      </c>
      <c r="BE48" s="7">
        <v>79</v>
      </c>
      <c r="BF48" s="6" t="s">
        <v>80</v>
      </c>
      <c r="BG48" s="7">
        <v>81</v>
      </c>
      <c r="BH48" s="6" t="s">
        <v>79</v>
      </c>
      <c r="BI48" s="6" t="s">
        <v>77</v>
      </c>
      <c r="BJ48" s="6" t="s">
        <v>77</v>
      </c>
      <c r="BK48" s="6" t="s">
        <v>79</v>
      </c>
      <c r="BL48" s="6" t="s">
        <v>80</v>
      </c>
      <c r="BM48" s="6" t="s">
        <v>77</v>
      </c>
      <c r="BN48" s="7">
        <v>87</v>
      </c>
      <c r="BO48" s="7">
        <v>67</v>
      </c>
      <c r="BP48" s="7"/>
      <c r="BQ48" s="22">
        <f>AR48*1+AT48*2+AW48*3.5+AY48*2.5+AZ48*1+BA48*2.5+BE48*2+BF48*1+BG48*3+BH48*2+BK48*2+BL48*2+BN48*3+BO48*2</f>
        <v>2225.5</v>
      </c>
      <c r="BR48" s="16">
        <v>29.5</v>
      </c>
      <c r="BS48" s="16">
        <f t="shared" si="7"/>
        <v>75.440677966101688</v>
      </c>
      <c r="BT48" s="16">
        <f t="shared" si="8"/>
        <v>5157.5</v>
      </c>
      <c r="BU48" s="16">
        <f t="shared" si="9"/>
        <v>69</v>
      </c>
      <c r="BV48" s="16">
        <f t="shared" si="10"/>
        <v>74.746376811594203</v>
      </c>
      <c r="BW48" s="16">
        <v>0</v>
      </c>
      <c r="BX48" s="16">
        <f t="shared" si="11"/>
        <v>74.746376811594203</v>
      </c>
    </row>
    <row r="49" spans="1:76" x14ac:dyDescent="0.15">
      <c r="A49" s="4">
        <v>46</v>
      </c>
      <c r="B49" s="6" t="s">
        <v>176</v>
      </c>
      <c r="C49" s="8" t="s">
        <v>177</v>
      </c>
      <c r="D49" s="6" t="s">
        <v>77</v>
      </c>
      <c r="E49" s="7">
        <v>79</v>
      </c>
      <c r="F49" s="6" t="s">
        <v>77</v>
      </c>
      <c r="G49" s="7">
        <v>88</v>
      </c>
      <c r="H49" s="6" t="s">
        <v>77</v>
      </c>
      <c r="I49" s="6" t="s">
        <v>77</v>
      </c>
      <c r="J49" s="7">
        <v>86</v>
      </c>
      <c r="K49" s="6" t="s">
        <v>77</v>
      </c>
      <c r="L49" s="6" t="s">
        <v>77</v>
      </c>
      <c r="M49" s="6" t="s">
        <v>80</v>
      </c>
      <c r="N49" s="6" t="s">
        <v>77</v>
      </c>
      <c r="O49" s="6" t="s">
        <v>79</v>
      </c>
      <c r="P49" s="7">
        <v>84</v>
      </c>
      <c r="Q49" s="6" t="s">
        <v>77</v>
      </c>
      <c r="R49" s="7">
        <v>62</v>
      </c>
      <c r="S49" s="6" t="s">
        <v>79</v>
      </c>
      <c r="T49" s="6" t="s">
        <v>77</v>
      </c>
      <c r="U49" s="7">
        <v>82</v>
      </c>
      <c r="V49" s="6" t="s">
        <v>80</v>
      </c>
      <c r="W49" s="6" t="s">
        <v>77</v>
      </c>
      <c r="X49" s="7">
        <v>78</v>
      </c>
      <c r="Y49" s="7">
        <v>90</v>
      </c>
      <c r="Z49" s="7">
        <v>61</v>
      </c>
      <c r="AA49" s="6" t="s">
        <v>178</v>
      </c>
      <c r="AB49" s="7">
        <v>84</v>
      </c>
      <c r="AC49" s="6" t="s">
        <v>77</v>
      </c>
      <c r="AD49" s="6" t="s">
        <v>77</v>
      </c>
      <c r="AE49" s="6" t="s">
        <v>77</v>
      </c>
      <c r="AF49" s="6" t="s">
        <v>77</v>
      </c>
      <c r="AG49" s="6" t="s">
        <v>77</v>
      </c>
      <c r="AH49" s="6" t="s">
        <v>77</v>
      </c>
      <c r="AI49" s="7">
        <v>84</v>
      </c>
      <c r="AJ49" s="6" t="s">
        <v>77</v>
      </c>
      <c r="AK49" s="7">
        <v>79</v>
      </c>
      <c r="AL49" s="16">
        <f>E49*4+G49*3+J49*2+M49*1+O49*2+P49*2+R49*2+S49*1+U49*2.5+V49*1+X49*3+Y49*3+Z49*3+AA49*6+AB49*1+AI49*1+AK49*2</f>
        <v>3021</v>
      </c>
      <c r="AM49" s="16">
        <v>39.5</v>
      </c>
      <c r="AN49" s="16">
        <f t="shared" si="6"/>
        <v>76.481012658227854</v>
      </c>
      <c r="AO49" s="5"/>
      <c r="AP49" s="6" t="s">
        <v>176</v>
      </c>
      <c r="AQ49" s="8" t="s">
        <v>177</v>
      </c>
      <c r="AR49" s="6" t="s">
        <v>80</v>
      </c>
      <c r="AS49" s="6" t="s">
        <v>77</v>
      </c>
      <c r="AT49" s="7">
        <v>76</v>
      </c>
      <c r="AU49" s="6" t="s">
        <v>77</v>
      </c>
      <c r="AV49" s="6" t="s">
        <v>77</v>
      </c>
      <c r="AW49" s="7">
        <v>49</v>
      </c>
      <c r="AX49" s="6" t="s">
        <v>77</v>
      </c>
      <c r="AY49" s="6" t="s">
        <v>77</v>
      </c>
      <c r="AZ49" s="7">
        <v>65</v>
      </c>
      <c r="BA49" s="7">
        <v>68</v>
      </c>
      <c r="BB49" s="6" t="s">
        <v>77</v>
      </c>
      <c r="BC49" s="6" t="s">
        <v>77</v>
      </c>
      <c r="BD49" s="6" t="s">
        <v>77</v>
      </c>
      <c r="BE49" s="7">
        <v>67</v>
      </c>
      <c r="BF49" s="6" t="s">
        <v>93</v>
      </c>
      <c r="BG49" s="7">
        <v>72</v>
      </c>
      <c r="BH49" s="6" t="s">
        <v>79</v>
      </c>
      <c r="BI49" s="6" t="s">
        <v>77</v>
      </c>
      <c r="BJ49" s="6" t="s">
        <v>77</v>
      </c>
      <c r="BK49" s="6" t="s">
        <v>79</v>
      </c>
      <c r="BL49" s="6" t="s">
        <v>79</v>
      </c>
      <c r="BM49" s="6" t="s">
        <v>77</v>
      </c>
      <c r="BN49" s="7">
        <v>85</v>
      </c>
      <c r="BO49" s="7">
        <v>67</v>
      </c>
      <c r="BP49" s="7"/>
      <c r="BQ49" s="22">
        <f>AR49*1+AT49*2+AW49*3.5+AZ49*1+BA49*2.5+BE49*2+BF49*1+BG49*3+BH49*2+BK49*2+BL49*2+BN49*3+BO49*2</f>
        <v>1947.5</v>
      </c>
      <c r="BR49" s="16">
        <v>27</v>
      </c>
      <c r="BS49" s="16">
        <f t="shared" si="7"/>
        <v>72.129629629629633</v>
      </c>
      <c r="BT49" s="16">
        <f t="shared" si="8"/>
        <v>4968.5</v>
      </c>
      <c r="BU49" s="16">
        <f t="shared" si="9"/>
        <v>66.5</v>
      </c>
      <c r="BV49" s="16">
        <f t="shared" si="10"/>
        <v>74.714285714285708</v>
      </c>
      <c r="BW49" s="16">
        <v>0</v>
      </c>
      <c r="BX49" s="16">
        <f t="shared" si="11"/>
        <v>74.714285714285708</v>
      </c>
    </row>
    <row r="50" spans="1:76" x14ac:dyDescent="0.15">
      <c r="A50" s="4">
        <v>47</v>
      </c>
      <c r="B50" s="6" t="s">
        <v>179</v>
      </c>
      <c r="C50" s="8" t="s">
        <v>180</v>
      </c>
      <c r="D50" s="6" t="s">
        <v>77</v>
      </c>
      <c r="E50" s="7">
        <v>73</v>
      </c>
      <c r="F50" s="6" t="s">
        <v>77</v>
      </c>
      <c r="G50" s="7">
        <v>88</v>
      </c>
      <c r="H50" s="6" t="s">
        <v>77</v>
      </c>
      <c r="I50" s="6" t="s">
        <v>77</v>
      </c>
      <c r="J50" s="7">
        <v>86</v>
      </c>
      <c r="K50" s="6" t="s">
        <v>77</v>
      </c>
      <c r="L50" s="6" t="s">
        <v>77</v>
      </c>
      <c r="M50" s="6" t="s">
        <v>78</v>
      </c>
      <c r="N50" s="6" t="s">
        <v>77</v>
      </c>
      <c r="O50" s="6" t="s">
        <v>79</v>
      </c>
      <c r="P50" s="7">
        <v>84</v>
      </c>
      <c r="Q50" s="6" t="s">
        <v>77</v>
      </c>
      <c r="R50" s="7">
        <v>66</v>
      </c>
      <c r="S50" s="6" t="s">
        <v>79</v>
      </c>
      <c r="T50" s="6" t="s">
        <v>77</v>
      </c>
      <c r="U50" s="7">
        <v>84</v>
      </c>
      <c r="V50" s="6" t="s">
        <v>93</v>
      </c>
      <c r="W50" s="6" t="s">
        <v>77</v>
      </c>
      <c r="X50" s="7">
        <v>86</v>
      </c>
      <c r="Y50" s="7">
        <v>84</v>
      </c>
      <c r="Z50" s="7">
        <v>60</v>
      </c>
      <c r="AA50" s="6" t="s">
        <v>181</v>
      </c>
      <c r="AB50" s="7">
        <v>80</v>
      </c>
      <c r="AC50" s="6" t="s">
        <v>77</v>
      </c>
      <c r="AD50" s="6" t="s">
        <v>77</v>
      </c>
      <c r="AE50" s="6" t="s">
        <v>77</v>
      </c>
      <c r="AF50" s="6" t="s">
        <v>77</v>
      </c>
      <c r="AG50" s="6" t="s">
        <v>77</v>
      </c>
      <c r="AH50" s="6" t="s">
        <v>77</v>
      </c>
      <c r="AI50" s="7">
        <v>89</v>
      </c>
      <c r="AJ50" s="6" t="s">
        <v>77</v>
      </c>
      <c r="AK50" s="7">
        <v>74</v>
      </c>
      <c r="AL50" s="16">
        <f>E50*4+G50*3+J50*2+M50*1+O50*2+P50*2+R50*2+S50*1+U50*2.5+V50*1+X50*3+Y50*3+Z50*3+AA50*6+AB50*1+AI50*1+AK50*2</f>
        <v>2996</v>
      </c>
      <c r="AM50" s="16">
        <v>39.5</v>
      </c>
      <c r="AN50" s="16">
        <f t="shared" si="6"/>
        <v>75.848101265822791</v>
      </c>
      <c r="AO50" s="5"/>
      <c r="AP50" s="6" t="s">
        <v>179</v>
      </c>
      <c r="AQ50" s="8" t="s">
        <v>180</v>
      </c>
      <c r="AR50" s="6" t="s">
        <v>80</v>
      </c>
      <c r="AS50" s="6" t="s">
        <v>77</v>
      </c>
      <c r="AT50" s="7">
        <v>67</v>
      </c>
      <c r="AU50" s="6" t="s">
        <v>77</v>
      </c>
      <c r="AV50" s="6" t="s">
        <v>77</v>
      </c>
      <c r="AW50" s="7">
        <v>42</v>
      </c>
      <c r="AX50" s="6" t="s">
        <v>77</v>
      </c>
      <c r="AY50" s="6" t="s">
        <v>77</v>
      </c>
      <c r="AZ50" s="7">
        <v>85</v>
      </c>
      <c r="BA50" s="7">
        <v>84</v>
      </c>
      <c r="BB50" s="6" t="s">
        <v>77</v>
      </c>
      <c r="BC50" s="6" t="s">
        <v>77</v>
      </c>
      <c r="BD50" s="6" t="s">
        <v>77</v>
      </c>
      <c r="BE50" s="7">
        <v>68</v>
      </c>
      <c r="BF50" s="6" t="s">
        <v>80</v>
      </c>
      <c r="BG50" s="7">
        <v>67</v>
      </c>
      <c r="BH50" s="6" t="s">
        <v>79</v>
      </c>
      <c r="BI50" s="6" t="s">
        <v>77</v>
      </c>
      <c r="BJ50" s="6" t="s">
        <v>77</v>
      </c>
      <c r="BK50" s="6" t="s">
        <v>79</v>
      </c>
      <c r="BL50" s="6" t="s">
        <v>80</v>
      </c>
      <c r="BM50" s="6" t="s">
        <v>77</v>
      </c>
      <c r="BN50" s="7">
        <v>91</v>
      </c>
      <c r="BO50" s="7">
        <v>71</v>
      </c>
      <c r="BP50" s="7"/>
      <c r="BQ50" s="22">
        <f>AR50*1+AT50*2+AW50*3.5+AZ50*1+BA50*2.5+BE50*2+BF50*1+BG50*3+BH50*2+BK50*2+BL50*2+BN50*3+BO50*2</f>
        <v>1968</v>
      </c>
      <c r="BR50" s="16">
        <v>27</v>
      </c>
      <c r="BS50" s="16">
        <f t="shared" si="7"/>
        <v>72.888888888888886</v>
      </c>
      <c r="BT50" s="16">
        <f t="shared" si="8"/>
        <v>4964</v>
      </c>
      <c r="BU50" s="16">
        <f t="shared" si="9"/>
        <v>66.5</v>
      </c>
      <c r="BV50" s="16">
        <f t="shared" si="10"/>
        <v>74.646616541353382</v>
      </c>
      <c r="BW50" s="16">
        <v>0</v>
      </c>
      <c r="BX50" s="16">
        <f t="shared" si="11"/>
        <v>74.646616541353382</v>
      </c>
    </row>
    <row r="51" spans="1:76" x14ac:dyDescent="0.15">
      <c r="A51" s="4">
        <v>48</v>
      </c>
      <c r="B51" s="6" t="s">
        <v>182</v>
      </c>
      <c r="C51" s="6" t="s">
        <v>183</v>
      </c>
      <c r="D51" s="6" t="s">
        <v>77</v>
      </c>
      <c r="E51" s="7">
        <v>79</v>
      </c>
      <c r="F51" s="6" t="s">
        <v>77</v>
      </c>
      <c r="G51" s="7">
        <v>81</v>
      </c>
      <c r="H51" s="6" t="s">
        <v>77</v>
      </c>
      <c r="I51" s="6" t="s">
        <v>77</v>
      </c>
      <c r="J51" s="6" t="s">
        <v>77</v>
      </c>
      <c r="K51" s="6" t="s">
        <v>77</v>
      </c>
      <c r="L51" s="6" t="s">
        <v>77</v>
      </c>
      <c r="M51" s="6" t="s">
        <v>80</v>
      </c>
      <c r="N51" s="6" t="s">
        <v>77</v>
      </c>
      <c r="O51" s="6" t="s">
        <v>79</v>
      </c>
      <c r="P51" s="7">
        <v>80</v>
      </c>
      <c r="Q51" s="6" t="s">
        <v>77</v>
      </c>
      <c r="R51" s="7">
        <v>63</v>
      </c>
      <c r="S51" s="6" t="s">
        <v>78</v>
      </c>
      <c r="T51" s="6" t="s">
        <v>77</v>
      </c>
      <c r="U51" s="7">
        <v>81</v>
      </c>
      <c r="V51" s="6" t="s">
        <v>80</v>
      </c>
      <c r="W51" s="6" t="s">
        <v>77</v>
      </c>
      <c r="X51" s="7">
        <v>82</v>
      </c>
      <c r="Y51" s="7">
        <v>93</v>
      </c>
      <c r="Z51" s="7">
        <v>60</v>
      </c>
      <c r="AA51" s="7">
        <v>66</v>
      </c>
      <c r="AB51" s="7">
        <v>83</v>
      </c>
      <c r="AC51" s="7">
        <v>72</v>
      </c>
      <c r="AD51" s="6" t="s">
        <v>77</v>
      </c>
      <c r="AE51" s="6" t="s">
        <v>77</v>
      </c>
      <c r="AF51" s="6" t="s">
        <v>77</v>
      </c>
      <c r="AG51" s="6" t="s">
        <v>77</v>
      </c>
      <c r="AH51" s="6" t="s">
        <v>77</v>
      </c>
      <c r="AI51" s="7">
        <v>85</v>
      </c>
      <c r="AJ51" s="6" t="s">
        <v>77</v>
      </c>
      <c r="AK51" s="7">
        <v>72</v>
      </c>
      <c r="AL51" s="16">
        <f>E51*4+G51*3+M51*1+O51*2+P51*2+R51*2+S51*1+U51*2.5+V51*1+X51*3+Y51*3+Z51*3+AA51*6+AB51*1+AC51*2+AI51*1+AK51*2</f>
        <v>3019.5</v>
      </c>
      <c r="AM51" s="16">
        <v>39.5</v>
      </c>
      <c r="AN51" s="16">
        <f t="shared" si="6"/>
        <v>76.443037974683548</v>
      </c>
      <c r="AO51" s="5"/>
      <c r="AP51" s="6" t="s">
        <v>182</v>
      </c>
      <c r="AQ51" s="8" t="s">
        <v>183</v>
      </c>
      <c r="AR51" s="6" t="s">
        <v>93</v>
      </c>
      <c r="AS51" s="6" t="s">
        <v>77</v>
      </c>
      <c r="AT51" s="7">
        <v>63</v>
      </c>
      <c r="AU51" s="6" t="s">
        <v>77</v>
      </c>
      <c r="AV51" s="6" t="s">
        <v>77</v>
      </c>
      <c r="AW51" s="7">
        <v>42</v>
      </c>
      <c r="AX51" s="6" t="s">
        <v>77</v>
      </c>
      <c r="AY51" s="7">
        <v>71</v>
      </c>
      <c r="AZ51" s="7">
        <v>80</v>
      </c>
      <c r="BA51" s="7">
        <v>61</v>
      </c>
      <c r="BB51" s="6" t="s">
        <v>77</v>
      </c>
      <c r="BC51" s="6" t="s">
        <v>77</v>
      </c>
      <c r="BD51" s="6" t="s">
        <v>77</v>
      </c>
      <c r="BE51" s="7">
        <v>77</v>
      </c>
      <c r="BF51" s="6" t="s">
        <v>80</v>
      </c>
      <c r="BG51" s="7">
        <v>90</v>
      </c>
      <c r="BH51" s="6" t="s">
        <v>79</v>
      </c>
      <c r="BI51" s="6" t="s">
        <v>77</v>
      </c>
      <c r="BJ51" s="6" t="s">
        <v>77</v>
      </c>
      <c r="BK51" s="6" t="s">
        <v>79</v>
      </c>
      <c r="BL51" s="6" t="s">
        <v>80</v>
      </c>
      <c r="BM51" s="6" t="s">
        <v>77</v>
      </c>
      <c r="BN51" s="7">
        <v>89</v>
      </c>
      <c r="BO51" s="7">
        <v>60</v>
      </c>
      <c r="BP51" s="7"/>
      <c r="BQ51" s="22">
        <f>AR51*1+AT51*2+AW51*3.5+AY51*2.5+AZ51*1+BA51*2.5+BE51*2+BF51*1+BG51*3+BH51*2+BK51*2+BL51*2+BN51*3+BO51*2</f>
        <v>2124</v>
      </c>
      <c r="BR51" s="16">
        <v>29.5</v>
      </c>
      <c r="BS51" s="16">
        <f t="shared" si="7"/>
        <v>72</v>
      </c>
      <c r="BT51" s="16">
        <f t="shared" si="8"/>
        <v>5143.5</v>
      </c>
      <c r="BU51" s="16">
        <f t="shared" si="9"/>
        <v>69</v>
      </c>
      <c r="BV51" s="16">
        <f t="shared" si="10"/>
        <v>74.543478260869563</v>
      </c>
      <c r="BW51" s="16">
        <v>0</v>
      </c>
      <c r="BX51" s="16">
        <f t="shared" si="11"/>
        <v>74.543478260869563</v>
      </c>
    </row>
    <row r="52" spans="1:76" x14ac:dyDescent="0.15">
      <c r="A52" s="4">
        <v>49</v>
      </c>
      <c r="B52" s="6" t="s">
        <v>184</v>
      </c>
      <c r="C52" s="6" t="s">
        <v>185</v>
      </c>
      <c r="D52" s="6" t="s">
        <v>77</v>
      </c>
      <c r="E52" s="7">
        <v>81</v>
      </c>
      <c r="F52" s="6" t="s">
        <v>77</v>
      </c>
      <c r="G52" s="7">
        <v>83</v>
      </c>
      <c r="H52" s="6" t="s">
        <v>77</v>
      </c>
      <c r="I52" s="6" t="s">
        <v>77</v>
      </c>
      <c r="J52" s="7">
        <v>92</v>
      </c>
      <c r="K52" s="6" t="s">
        <v>77</v>
      </c>
      <c r="L52" s="6" t="s">
        <v>77</v>
      </c>
      <c r="M52" s="6" t="s">
        <v>78</v>
      </c>
      <c r="N52" s="6" t="s">
        <v>77</v>
      </c>
      <c r="O52" s="6" t="s">
        <v>79</v>
      </c>
      <c r="P52" s="7">
        <v>80</v>
      </c>
      <c r="Q52" s="6" t="s">
        <v>77</v>
      </c>
      <c r="R52" s="7">
        <v>73</v>
      </c>
      <c r="S52" s="6" t="s">
        <v>79</v>
      </c>
      <c r="T52" s="6" t="s">
        <v>77</v>
      </c>
      <c r="U52" s="7">
        <v>77</v>
      </c>
      <c r="V52" s="6" t="s">
        <v>80</v>
      </c>
      <c r="W52" s="6" t="s">
        <v>77</v>
      </c>
      <c r="X52" s="7">
        <v>86</v>
      </c>
      <c r="Y52" s="7">
        <v>88</v>
      </c>
      <c r="Z52" s="7">
        <v>64</v>
      </c>
      <c r="AA52" s="7">
        <v>61</v>
      </c>
      <c r="AB52" s="7">
        <v>83</v>
      </c>
      <c r="AC52" s="7">
        <v>71</v>
      </c>
      <c r="AD52" s="6" t="s">
        <v>77</v>
      </c>
      <c r="AE52" s="6" t="s">
        <v>77</v>
      </c>
      <c r="AF52" s="6" t="s">
        <v>77</v>
      </c>
      <c r="AG52" s="6" t="s">
        <v>77</v>
      </c>
      <c r="AH52" s="6" t="s">
        <v>77</v>
      </c>
      <c r="AI52" s="7">
        <v>87</v>
      </c>
      <c r="AJ52" s="6" t="s">
        <v>77</v>
      </c>
      <c r="AK52" s="7">
        <v>75</v>
      </c>
      <c r="AL52" s="16">
        <f>E52*4+G52*3+J52*2+M52*1+O52*2+P52*2+R52*2+S52*1+U52*2.5+V52*1+X52*3+Y52*3+Z52*3+AA52*6+AB52*1+AC52*2+AI52*1+AK52*2</f>
        <v>3222.5</v>
      </c>
      <c r="AM52" s="16">
        <v>41.5</v>
      </c>
      <c r="AN52" s="16">
        <f t="shared" si="6"/>
        <v>77.650602409638552</v>
      </c>
      <c r="AO52" s="5"/>
      <c r="AP52" s="6" t="s">
        <v>184</v>
      </c>
      <c r="AQ52" s="8" t="s">
        <v>185</v>
      </c>
      <c r="AR52" s="6" t="s">
        <v>80</v>
      </c>
      <c r="AS52" s="6" t="s">
        <v>77</v>
      </c>
      <c r="AT52" s="7">
        <v>60</v>
      </c>
      <c r="AU52" s="6" t="s">
        <v>77</v>
      </c>
      <c r="AV52" s="6" t="s">
        <v>77</v>
      </c>
      <c r="AW52" s="7">
        <v>44</v>
      </c>
      <c r="AX52" s="6" t="s">
        <v>77</v>
      </c>
      <c r="AY52" s="6" t="s">
        <v>77</v>
      </c>
      <c r="AZ52" s="7">
        <v>82</v>
      </c>
      <c r="BA52" s="7">
        <v>63</v>
      </c>
      <c r="BB52" s="6" t="s">
        <v>77</v>
      </c>
      <c r="BC52" s="6" t="s">
        <v>77</v>
      </c>
      <c r="BD52" s="6" t="s">
        <v>77</v>
      </c>
      <c r="BE52" s="7">
        <v>76</v>
      </c>
      <c r="BF52" s="6" t="s">
        <v>80</v>
      </c>
      <c r="BG52" s="7">
        <v>60</v>
      </c>
      <c r="BH52" s="6" t="s">
        <v>79</v>
      </c>
      <c r="BI52" s="6" t="s">
        <v>77</v>
      </c>
      <c r="BJ52" s="6" t="s">
        <v>77</v>
      </c>
      <c r="BK52" s="6" t="s">
        <v>79</v>
      </c>
      <c r="BL52" s="6" t="s">
        <v>80</v>
      </c>
      <c r="BM52" s="6" t="s">
        <v>77</v>
      </c>
      <c r="BN52" s="7">
        <v>88</v>
      </c>
      <c r="BO52" s="7">
        <v>63</v>
      </c>
      <c r="BP52" s="7"/>
      <c r="BQ52" s="22">
        <f>AR52*1+AT52*2+AW52*3.5+AZ52*1+BA52*2.5+BE52*2+BF52*1+BG52*3+BH52*2+BK52*2+BL52*2+BN52*3+BO52*2</f>
        <v>1875.5</v>
      </c>
      <c r="BR52" s="16">
        <v>27</v>
      </c>
      <c r="BS52" s="16">
        <f t="shared" si="7"/>
        <v>69.462962962962962</v>
      </c>
      <c r="BT52" s="16">
        <f t="shared" si="8"/>
        <v>5098</v>
      </c>
      <c r="BU52" s="16">
        <f t="shared" si="9"/>
        <v>68.5</v>
      </c>
      <c r="BV52" s="16">
        <f t="shared" si="10"/>
        <v>74.423357664233578</v>
      </c>
      <c r="BW52" s="16">
        <v>0</v>
      </c>
      <c r="BX52" s="16">
        <f t="shared" si="11"/>
        <v>74.423357664233578</v>
      </c>
    </row>
    <row r="53" spans="1:76" x14ac:dyDescent="0.15">
      <c r="A53" s="4">
        <v>50</v>
      </c>
      <c r="B53" s="6" t="s">
        <v>186</v>
      </c>
      <c r="C53" s="8" t="s">
        <v>187</v>
      </c>
      <c r="D53" s="6" t="s">
        <v>77</v>
      </c>
      <c r="E53" s="7">
        <v>73</v>
      </c>
      <c r="F53" s="6" t="s">
        <v>77</v>
      </c>
      <c r="G53" s="7">
        <v>74</v>
      </c>
      <c r="H53" s="6" t="s">
        <v>77</v>
      </c>
      <c r="I53" s="6" t="s">
        <v>77</v>
      </c>
      <c r="J53" s="6" t="s">
        <v>77</v>
      </c>
      <c r="K53" s="6" t="s">
        <v>77</v>
      </c>
      <c r="L53" s="6" t="s">
        <v>77</v>
      </c>
      <c r="M53" s="6" t="s">
        <v>93</v>
      </c>
      <c r="N53" s="6" t="s">
        <v>77</v>
      </c>
      <c r="O53" s="6" t="s">
        <v>79</v>
      </c>
      <c r="P53" s="7">
        <v>79</v>
      </c>
      <c r="Q53" s="6" t="s">
        <v>77</v>
      </c>
      <c r="R53" s="7">
        <v>75</v>
      </c>
      <c r="S53" s="6" t="s">
        <v>80</v>
      </c>
      <c r="T53" s="6" t="s">
        <v>77</v>
      </c>
      <c r="U53" s="7">
        <v>73</v>
      </c>
      <c r="V53" s="6" t="s">
        <v>80</v>
      </c>
      <c r="W53" s="6" t="s">
        <v>77</v>
      </c>
      <c r="X53" s="7">
        <v>78</v>
      </c>
      <c r="Y53" s="7">
        <v>88</v>
      </c>
      <c r="Z53" s="7">
        <v>65</v>
      </c>
      <c r="AA53" s="7">
        <v>75</v>
      </c>
      <c r="AB53" s="7">
        <v>76</v>
      </c>
      <c r="AC53" s="6" t="s">
        <v>178</v>
      </c>
      <c r="AD53" s="6" t="s">
        <v>77</v>
      </c>
      <c r="AE53" s="6" t="s">
        <v>77</v>
      </c>
      <c r="AF53" s="6" t="s">
        <v>77</v>
      </c>
      <c r="AG53" s="6" t="s">
        <v>77</v>
      </c>
      <c r="AH53" s="6" t="s">
        <v>77</v>
      </c>
      <c r="AI53" s="7">
        <v>87</v>
      </c>
      <c r="AJ53" s="6" t="s">
        <v>77</v>
      </c>
      <c r="AK53" s="7">
        <v>76</v>
      </c>
      <c r="AL53" s="16">
        <f>E53*4+G53*3+M53*1+O53*2+P53*2+R53*2+S53*1+U53*2.5+V53*1+X53*3+Y53*3+Z53*3+AA53*6+AB53*1+AC53*2+AI53*1+AK53*2</f>
        <v>2965.5</v>
      </c>
      <c r="AM53" s="16">
        <v>39.5</v>
      </c>
      <c r="AN53" s="16">
        <f t="shared" si="6"/>
        <v>75.075949367088612</v>
      </c>
      <c r="AO53" s="5"/>
      <c r="AP53" s="6" t="s">
        <v>186</v>
      </c>
      <c r="AQ53" s="8" t="s">
        <v>187</v>
      </c>
      <c r="AR53" s="6" t="s">
        <v>93</v>
      </c>
      <c r="AS53" s="6" t="s">
        <v>77</v>
      </c>
      <c r="AT53" s="7">
        <v>78</v>
      </c>
      <c r="AU53" s="6" t="s">
        <v>77</v>
      </c>
      <c r="AV53" s="6" t="s">
        <v>77</v>
      </c>
      <c r="AW53" s="7">
        <v>43</v>
      </c>
      <c r="AX53" s="6" t="s">
        <v>77</v>
      </c>
      <c r="AY53" s="7">
        <v>80</v>
      </c>
      <c r="AZ53" s="7">
        <v>70</v>
      </c>
      <c r="BA53" s="6" t="s">
        <v>77</v>
      </c>
      <c r="BB53" s="6" t="s">
        <v>77</v>
      </c>
      <c r="BC53" s="6" t="s">
        <v>77</v>
      </c>
      <c r="BD53" s="6" t="s">
        <v>77</v>
      </c>
      <c r="BE53" s="7">
        <v>71</v>
      </c>
      <c r="BF53" s="6" t="s">
        <v>80</v>
      </c>
      <c r="BG53" s="7">
        <v>84</v>
      </c>
      <c r="BH53" s="6" t="s">
        <v>79</v>
      </c>
      <c r="BI53" s="6" t="s">
        <v>77</v>
      </c>
      <c r="BJ53" s="6" t="s">
        <v>77</v>
      </c>
      <c r="BK53" s="6" t="s">
        <v>79</v>
      </c>
      <c r="BL53" s="6" t="s">
        <v>79</v>
      </c>
      <c r="BM53" s="6" t="s">
        <v>77</v>
      </c>
      <c r="BN53" s="7">
        <v>81</v>
      </c>
      <c r="BO53" s="7">
        <v>60</v>
      </c>
      <c r="BP53" s="7"/>
      <c r="BQ53" s="22">
        <f>AR53*1+AT53*2+AW53*3.5+AY53*2.5+AZ53*1+BE53*2+BF53*1+BG53*3+BH53*2+BK53*2+BL53*2+BN53*3+BO53*2</f>
        <v>1983.5</v>
      </c>
      <c r="BR53" s="16">
        <v>27</v>
      </c>
      <c r="BS53" s="16">
        <f t="shared" si="7"/>
        <v>73.462962962962962</v>
      </c>
      <c r="BT53" s="16">
        <f t="shared" si="8"/>
        <v>4949</v>
      </c>
      <c r="BU53" s="16">
        <f t="shared" si="9"/>
        <v>66.5</v>
      </c>
      <c r="BV53" s="16">
        <f t="shared" si="10"/>
        <v>74.421052631578945</v>
      </c>
      <c r="BW53" s="16">
        <v>0</v>
      </c>
      <c r="BX53" s="16">
        <f t="shared" si="11"/>
        <v>74.421052631578945</v>
      </c>
    </row>
    <row r="54" spans="1:76" x14ac:dyDescent="0.15">
      <c r="A54" s="4">
        <v>51</v>
      </c>
      <c r="B54" s="6" t="s">
        <v>188</v>
      </c>
      <c r="C54" s="8" t="s">
        <v>189</v>
      </c>
      <c r="D54" s="6" t="s">
        <v>77</v>
      </c>
      <c r="E54" s="7">
        <v>77</v>
      </c>
      <c r="F54" s="6" t="s">
        <v>77</v>
      </c>
      <c r="G54" s="7">
        <v>83</v>
      </c>
      <c r="H54" s="6" t="s">
        <v>77</v>
      </c>
      <c r="I54" s="6" t="s">
        <v>77</v>
      </c>
      <c r="J54" s="7">
        <v>76</v>
      </c>
      <c r="K54" s="6" t="s">
        <v>77</v>
      </c>
      <c r="L54" s="6" t="s">
        <v>77</v>
      </c>
      <c r="M54" s="6" t="s">
        <v>78</v>
      </c>
      <c r="N54" s="6" t="s">
        <v>77</v>
      </c>
      <c r="O54" s="6" t="s">
        <v>79</v>
      </c>
      <c r="P54" s="7">
        <v>79</v>
      </c>
      <c r="Q54" s="6" t="s">
        <v>77</v>
      </c>
      <c r="R54" s="6" t="s">
        <v>77</v>
      </c>
      <c r="S54" s="6" t="s">
        <v>78</v>
      </c>
      <c r="T54" s="6" t="s">
        <v>77</v>
      </c>
      <c r="U54" s="7">
        <v>83</v>
      </c>
      <c r="V54" s="6" t="s">
        <v>80</v>
      </c>
      <c r="W54" s="6" t="s">
        <v>77</v>
      </c>
      <c r="X54" s="7">
        <v>70</v>
      </c>
      <c r="Y54" s="7">
        <v>92</v>
      </c>
      <c r="Z54" s="7">
        <v>64</v>
      </c>
      <c r="AA54" s="7">
        <v>69</v>
      </c>
      <c r="AB54" s="7">
        <v>78</v>
      </c>
      <c r="AC54" s="6" t="s">
        <v>178</v>
      </c>
      <c r="AD54" s="6" t="s">
        <v>77</v>
      </c>
      <c r="AE54" s="6" t="s">
        <v>77</v>
      </c>
      <c r="AF54" s="6" t="s">
        <v>77</v>
      </c>
      <c r="AG54" s="6" t="s">
        <v>77</v>
      </c>
      <c r="AH54" s="6" t="s">
        <v>77</v>
      </c>
      <c r="AI54" s="7">
        <v>84</v>
      </c>
      <c r="AJ54" s="6" t="s">
        <v>77</v>
      </c>
      <c r="AK54" s="7">
        <v>78</v>
      </c>
      <c r="AL54" s="16">
        <f>E54*4+G54*3+J54*2+M54*1+O54*2+P54*2+S54*1+U54*2.5+V54*1+X54*3+Y54*3+Z54*3+AA54*6+AB54*1+AC54*2+AI54*1+AK54*2</f>
        <v>3037.5</v>
      </c>
      <c r="AM54" s="16">
        <v>39.5</v>
      </c>
      <c r="AN54" s="16">
        <f t="shared" si="6"/>
        <v>76.898734177215189</v>
      </c>
      <c r="AO54" s="5"/>
      <c r="AP54" s="6" t="s">
        <v>188</v>
      </c>
      <c r="AQ54" s="8" t="s">
        <v>189</v>
      </c>
      <c r="AR54" s="6" t="s">
        <v>80</v>
      </c>
      <c r="AS54" s="6" t="s">
        <v>77</v>
      </c>
      <c r="AT54" s="7">
        <v>72</v>
      </c>
      <c r="AU54" s="6" t="s">
        <v>77</v>
      </c>
      <c r="AV54" s="6" t="s">
        <v>77</v>
      </c>
      <c r="AW54" s="6" t="s">
        <v>77</v>
      </c>
      <c r="AX54" s="6" t="s">
        <v>77</v>
      </c>
      <c r="AY54" s="6" t="s">
        <v>77</v>
      </c>
      <c r="AZ54" s="7">
        <v>79</v>
      </c>
      <c r="BA54" s="7">
        <v>75</v>
      </c>
      <c r="BB54" s="7">
        <v>48</v>
      </c>
      <c r="BC54" s="6" t="s">
        <v>77</v>
      </c>
      <c r="BD54" s="6" t="s">
        <v>77</v>
      </c>
      <c r="BE54" s="7">
        <v>73</v>
      </c>
      <c r="BF54" s="6" t="s">
        <v>80</v>
      </c>
      <c r="BG54" s="7">
        <v>84</v>
      </c>
      <c r="BH54" s="6" t="s">
        <v>79</v>
      </c>
      <c r="BI54" s="6" t="s">
        <v>77</v>
      </c>
      <c r="BJ54" s="6" t="s">
        <v>77</v>
      </c>
      <c r="BK54" s="6" t="s">
        <v>79</v>
      </c>
      <c r="BL54" s="6" t="s">
        <v>80</v>
      </c>
      <c r="BM54" s="6" t="s">
        <v>77</v>
      </c>
      <c r="BN54" s="7">
        <v>78</v>
      </c>
      <c r="BO54" s="7">
        <v>61</v>
      </c>
      <c r="BP54" s="7"/>
      <c r="BQ54" s="22">
        <f>AR54*1+AT54*2+AZ54*1+BA54*2.5+BB54*6+BE54*2+BF54*1+BG54*3+BH54*2+BK54*2+BL54*2+BN54*3+BO54*2</f>
        <v>2092.5</v>
      </c>
      <c r="BR54" s="16">
        <v>29.5</v>
      </c>
      <c r="BS54" s="16">
        <f t="shared" si="7"/>
        <v>70.932203389830505</v>
      </c>
      <c r="BT54" s="16">
        <f t="shared" si="8"/>
        <v>5130</v>
      </c>
      <c r="BU54" s="16">
        <f t="shared" si="9"/>
        <v>69</v>
      </c>
      <c r="BV54" s="16">
        <f t="shared" si="10"/>
        <v>74.347826086956516</v>
      </c>
      <c r="BW54" s="16">
        <v>0</v>
      </c>
      <c r="BX54" s="16">
        <f t="shared" si="11"/>
        <v>74.347826086956516</v>
      </c>
    </row>
    <row r="55" spans="1:76" x14ac:dyDescent="0.15">
      <c r="A55" s="4">
        <v>52</v>
      </c>
      <c r="B55" s="6" t="s">
        <v>190</v>
      </c>
      <c r="C55" s="6" t="s">
        <v>191</v>
      </c>
      <c r="D55" s="6" t="s">
        <v>77</v>
      </c>
      <c r="E55" s="7">
        <v>72</v>
      </c>
      <c r="F55" s="6" t="s">
        <v>77</v>
      </c>
      <c r="G55" s="7">
        <v>74</v>
      </c>
      <c r="H55" s="6" t="s">
        <v>77</v>
      </c>
      <c r="I55" s="6" t="s">
        <v>77</v>
      </c>
      <c r="J55" s="7">
        <v>88</v>
      </c>
      <c r="K55" s="6" t="s">
        <v>77</v>
      </c>
      <c r="L55" s="6" t="s">
        <v>77</v>
      </c>
      <c r="M55" s="6" t="s">
        <v>79</v>
      </c>
      <c r="N55" s="6" t="s">
        <v>77</v>
      </c>
      <c r="O55" s="6" t="s">
        <v>79</v>
      </c>
      <c r="P55" s="7">
        <v>69</v>
      </c>
      <c r="Q55" s="6" t="s">
        <v>77</v>
      </c>
      <c r="R55" s="7">
        <v>67</v>
      </c>
      <c r="S55" s="6" t="s">
        <v>79</v>
      </c>
      <c r="T55" s="6" t="s">
        <v>77</v>
      </c>
      <c r="U55" s="7">
        <v>85</v>
      </c>
      <c r="V55" s="6" t="s">
        <v>80</v>
      </c>
      <c r="W55" s="6" t="s">
        <v>77</v>
      </c>
      <c r="X55" s="7">
        <v>77</v>
      </c>
      <c r="Y55" s="7">
        <v>92</v>
      </c>
      <c r="Z55" s="7">
        <v>72</v>
      </c>
      <c r="AA55" s="7">
        <v>72</v>
      </c>
      <c r="AB55" s="7">
        <v>81</v>
      </c>
      <c r="AC55" s="7">
        <v>69</v>
      </c>
      <c r="AD55" s="6" t="s">
        <v>77</v>
      </c>
      <c r="AE55" s="6" t="s">
        <v>77</v>
      </c>
      <c r="AF55" s="6" t="s">
        <v>77</v>
      </c>
      <c r="AG55" s="6" t="s">
        <v>77</v>
      </c>
      <c r="AH55" s="6" t="s">
        <v>77</v>
      </c>
      <c r="AI55" s="7">
        <v>87</v>
      </c>
      <c r="AJ55" s="6" t="s">
        <v>77</v>
      </c>
      <c r="AK55" s="7">
        <v>77</v>
      </c>
      <c r="AL55" s="16">
        <f>E55*4+G55*3+J55*2+M55*1+O55*2+P55*2+R55*2+S55*1+U55*2.5+V55*1+X55*3+Y55*3+Z55*3+AA55*6+AB55*1+AC55*2+AI55*1+AK55*2</f>
        <v>3200.5</v>
      </c>
      <c r="AM55" s="16">
        <v>41.5</v>
      </c>
      <c r="AN55" s="16">
        <f t="shared" si="6"/>
        <v>77.120481927710841</v>
      </c>
      <c r="AO55" s="5"/>
      <c r="AP55" s="6" t="s">
        <v>190</v>
      </c>
      <c r="AQ55" s="8" t="s">
        <v>191</v>
      </c>
      <c r="AR55" s="6" t="s">
        <v>93</v>
      </c>
      <c r="AS55" s="6" t="s">
        <v>77</v>
      </c>
      <c r="AT55" s="7">
        <v>69</v>
      </c>
      <c r="AU55" s="6" t="s">
        <v>77</v>
      </c>
      <c r="AV55" s="6" t="s">
        <v>77</v>
      </c>
      <c r="AW55" s="7">
        <v>34</v>
      </c>
      <c r="AX55" s="6" t="s">
        <v>77</v>
      </c>
      <c r="AY55" s="6" t="s">
        <v>77</v>
      </c>
      <c r="AZ55" s="7">
        <v>78</v>
      </c>
      <c r="BA55" s="7">
        <v>64</v>
      </c>
      <c r="BB55" s="6" t="s">
        <v>77</v>
      </c>
      <c r="BC55" s="6" t="s">
        <v>77</v>
      </c>
      <c r="BD55" s="6" t="s">
        <v>77</v>
      </c>
      <c r="BE55" s="7">
        <v>75</v>
      </c>
      <c r="BF55" s="6" t="s">
        <v>80</v>
      </c>
      <c r="BG55" s="7">
        <v>66</v>
      </c>
      <c r="BH55" s="6" t="s">
        <v>79</v>
      </c>
      <c r="BI55" s="6" t="s">
        <v>77</v>
      </c>
      <c r="BJ55" s="6" t="s">
        <v>77</v>
      </c>
      <c r="BK55" s="6" t="s">
        <v>79</v>
      </c>
      <c r="BL55" s="6" t="s">
        <v>80</v>
      </c>
      <c r="BM55" s="6" t="s">
        <v>77</v>
      </c>
      <c r="BN55" s="7">
        <v>91</v>
      </c>
      <c r="BO55" s="7">
        <v>73</v>
      </c>
      <c r="BP55" s="7"/>
      <c r="BQ55" s="22">
        <f>AR55*1+AT55*2+AW55*3.5+AZ55*1+BA55*2.5+BE55*2+BF55*1+BG55*3+BH55*2+BK55*2+BL55*2+BN55*3+BO55*2</f>
        <v>1892</v>
      </c>
      <c r="BR55" s="16">
        <v>27</v>
      </c>
      <c r="BS55" s="16">
        <f t="shared" si="7"/>
        <v>70.074074074074076</v>
      </c>
      <c r="BT55" s="16">
        <f t="shared" si="8"/>
        <v>5092.5</v>
      </c>
      <c r="BU55" s="16">
        <f t="shared" si="9"/>
        <v>68.5</v>
      </c>
      <c r="BV55" s="16">
        <f t="shared" si="10"/>
        <v>74.34306569343066</v>
      </c>
      <c r="BW55" s="16">
        <v>0</v>
      </c>
      <c r="BX55" s="16">
        <f t="shared" si="11"/>
        <v>74.34306569343066</v>
      </c>
    </row>
    <row r="56" spans="1:76" x14ac:dyDescent="0.15">
      <c r="A56" s="4">
        <v>53</v>
      </c>
      <c r="B56" s="6" t="s">
        <v>192</v>
      </c>
      <c r="C56" s="6" t="s">
        <v>193</v>
      </c>
      <c r="D56" s="6" t="s">
        <v>77</v>
      </c>
      <c r="E56" s="7">
        <v>69</v>
      </c>
      <c r="F56" s="6" t="s">
        <v>77</v>
      </c>
      <c r="G56" s="7">
        <v>82</v>
      </c>
      <c r="H56" s="6" t="s">
        <v>77</v>
      </c>
      <c r="I56" s="6" t="s">
        <v>77</v>
      </c>
      <c r="J56" s="7">
        <v>80</v>
      </c>
      <c r="K56" s="6" t="s">
        <v>77</v>
      </c>
      <c r="L56" s="6" t="s">
        <v>77</v>
      </c>
      <c r="M56" s="6" t="s">
        <v>79</v>
      </c>
      <c r="N56" s="6" t="s">
        <v>77</v>
      </c>
      <c r="O56" s="6" t="s">
        <v>79</v>
      </c>
      <c r="P56" s="7">
        <v>70</v>
      </c>
      <c r="Q56" s="6" t="s">
        <v>77</v>
      </c>
      <c r="R56" s="7">
        <v>62</v>
      </c>
      <c r="S56" s="6" t="s">
        <v>78</v>
      </c>
      <c r="T56" s="6" t="s">
        <v>77</v>
      </c>
      <c r="U56" s="7">
        <v>72</v>
      </c>
      <c r="V56" s="6" t="s">
        <v>93</v>
      </c>
      <c r="W56" s="6" t="s">
        <v>77</v>
      </c>
      <c r="X56" s="7">
        <v>91</v>
      </c>
      <c r="Y56" s="7">
        <v>96</v>
      </c>
      <c r="Z56" s="7">
        <v>60</v>
      </c>
      <c r="AA56" s="7">
        <v>76</v>
      </c>
      <c r="AB56" s="7">
        <v>78</v>
      </c>
      <c r="AC56" s="6" t="s">
        <v>77</v>
      </c>
      <c r="AD56" s="6" t="s">
        <v>77</v>
      </c>
      <c r="AE56" s="6" t="s">
        <v>77</v>
      </c>
      <c r="AF56" s="6" t="s">
        <v>77</v>
      </c>
      <c r="AG56" s="6" t="s">
        <v>77</v>
      </c>
      <c r="AH56" s="6" t="s">
        <v>77</v>
      </c>
      <c r="AI56" s="7">
        <v>84</v>
      </c>
      <c r="AJ56" s="6" t="s">
        <v>77</v>
      </c>
      <c r="AK56" s="7">
        <v>71</v>
      </c>
      <c r="AL56" s="16">
        <f>E56*4+G56*3+J56*2+M56*1+O56*2+P56*2+R56*2+S56*1+U56*2.5+V56*1+X56*3+Y56*3+Z56*3+AA56*6+AB56*1+AI56*1+AK56*2</f>
        <v>3042</v>
      </c>
      <c r="AM56" s="16">
        <v>39.5</v>
      </c>
      <c r="AN56" s="16">
        <f t="shared" si="6"/>
        <v>77.012658227848107</v>
      </c>
      <c r="AO56" s="5"/>
      <c r="AP56" s="6" t="s">
        <v>192</v>
      </c>
      <c r="AQ56" s="8" t="s">
        <v>193</v>
      </c>
      <c r="AR56" s="6" t="s">
        <v>93</v>
      </c>
      <c r="AS56" s="6" t="s">
        <v>77</v>
      </c>
      <c r="AT56" s="7">
        <v>74</v>
      </c>
      <c r="AU56" s="6" t="s">
        <v>77</v>
      </c>
      <c r="AV56" s="6" t="s">
        <v>77</v>
      </c>
      <c r="AW56" s="7">
        <v>26</v>
      </c>
      <c r="AX56" s="6" t="s">
        <v>77</v>
      </c>
      <c r="AY56" s="6" t="s">
        <v>77</v>
      </c>
      <c r="AZ56" s="7">
        <v>80</v>
      </c>
      <c r="BA56" s="7">
        <v>68</v>
      </c>
      <c r="BB56" s="6" t="s">
        <v>77</v>
      </c>
      <c r="BC56" s="6" t="s">
        <v>77</v>
      </c>
      <c r="BD56" s="6" t="s">
        <v>77</v>
      </c>
      <c r="BE56" s="7">
        <v>73</v>
      </c>
      <c r="BF56" s="6" t="s">
        <v>80</v>
      </c>
      <c r="BG56" s="7">
        <v>87</v>
      </c>
      <c r="BH56" s="6" t="s">
        <v>79</v>
      </c>
      <c r="BI56" s="6" t="s">
        <v>77</v>
      </c>
      <c r="BJ56" s="6" t="s">
        <v>77</v>
      </c>
      <c r="BK56" s="6" t="s">
        <v>79</v>
      </c>
      <c r="BL56" s="6" t="s">
        <v>80</v>
      </c>
      <c r="BM56" s="6" t="s">
        <v>77</v>
      </c>
      <c r="BN56" s="7">
        <v>82</v>
      </c>
      <c r="BO56" s="7">
        <v>60</v>
      </c>
      <c r="BP56" s="7"/>
      <c r="BQ56" s="22">
        <f>AR56*1+AT56*2+AW56*3.5+AZ56*1+BA56*2.5+BE56*2+BF56*1+BG56*3+BH56*2+BK56*2+BL56*2+BN56*3+BO56*2</f>
        <v>1892</v>
      </c>
      <c r="BR56" s="16">
        <v>27</v>
      </c>
      <c r="BS56" s="16">
        <f t="shared" si="7"/>
        <v>70.074074074074076</v>
      </c>
      <c r="BT56" s="16">
        <f t="shared" si="8"/>
        <v>4934</v>
      </c>
      <c r="BU56" s="16">
        <f t="shared" si="9"/>
        <v>66.5</v>
      </c>
      <c r="BV56" s="16">
        <f t="shared" si="10"/>
        <v>74.195488721804509</v>
      </c>
      <c r="BW56" s="16">
        <v>0</v>
      </c>
      <c r="BX56" s="16">
        <f t="shared" si="11"/>
        <v>74.195488721804509</v>
      </c>
    </row>
    <row r="57" spans="1:76" x14ac:dyDescent="0.15">
      <c r="A57" s="4">
        <v>54</v>
      </c>
      <c r="B57" s="6" t="s">
        <v>194</v>
      </c>
      <c r="C57" s="8" t="s">
        <v>195</v>
      </c>
      <c r="D57" s="6" t="s">
        <v>77</v>
      </c>
      <c r="E57" s="6" t="s">
        <v>196</v>
      </c>
      <c r="F57" s="6" t="s">
        <v>77</v>
      </c>
      <c r="G57" s="7">
        <v>81</v>
      </c>
      <c r="H57" s="6" t="s">
        <v>77</v>
      </c>
      <c r="I57" s="6" t="s">
        <v>77</v>
      </c>
      <c r="J57" s="7">
        <v>86</v>
      </c>
      <c r="K57" s="6" t="s">
        <v>77</v>
      </c>
      <c r="L57" s="6" t="s">
        <v>77</v>
      </c>
      <c r="M57" s="6" t="s">
        <v>79</v>
      </c>
      <c r="N57" s="6" t="s">
        <v>77</v>
      </c>
      <c r="O57" s="6" t="s">
        <v>79</v>
      </c>
      <c r="P57" s="7">
        <v>78</v>
      </c>
      <c r="Q57" s="6" t="s">
        <v>77</v>
      </c>
      <c r="R57" s="7">
        <v>71</v>
      </c>
      <c r="S57" s="6" t="s">
        <v>79</v>
      </c>
      <c r="T57" s="6" t="s">
        <v>77</v>
      </c>
      <c r="U57" s="7">
        <v>77</v>
      </c>
      <c r="V57" s="6" t="s">
        <v>79</v>
      </c>
      <c r="W57" s="6" t="s">
        <v>77</v>
      </c>
      <c r="X57" s="7">
        <v>76</v>
      </c>
      <c r="Y57" s="7">
        <v>87</v>
      </c>
      <c r="Z57" s="7">
        <v>64</v>
      </c>
      <c r="AA57" s="7">
        <v>69</v>
      </c>
      <c r="AB57" s="7">
        <v>85</v>
      </c>
      <c r="AC57" s="7">
        <v>67</v>
      </c>
      <c r="AD57" s="6" t="s">
        <v>77</v>
      </c>
      <c r="AE57" s="6" t="s">
        <v>77</v>
      </c>
      <c r="AF57" s="6" t="s">
        <v>77</v>
      </c>
      <c r="AG57" s="6" t="s">
        <v>77</v>
      </c>
      <c r="AH57" s="6" t="s">
        <v>77</v>
      </c>
      <c r="AI57" s="7">
        <v>89</v>
      </c>
      <c r="AJ57" s="6" t="s">
        <v>77</v>
      </c>
      <c r="AK57" s="7">
        <v>71</v>
      </c>
      <c r="AL57" s="16">
        <f>E57*4+G57*3+J57*2+M57*1+O57*2+P57*2+R57*2+S57*1+U57*2.5+V57*1+X57*3+Y57*3+Z57*3+AA57*6+AB57*1+AC57*2+AI57*1+AK57*2</f>
        <v>3079.5</v>
      </c>
      <c r="AM57" s="16">
        <v>41.5</v>
      </c>
      <c r="AN57" s="16">
        <f t="shared" si="6"/>
        <v>74.204819277108427</v>
      </c>
      <c r="AO57" s="5"/>
      <c r="AP57" s="6" t="s">
        <v>194</v>
      </c>
      <c r="AQ57" s="8" t="s">
        <v>195</v>
      </c>
      <c r="AR57" s="6" t="s">
        <v>79</v>
      </c>
      <c r="AS57" s="6" t="s">
        <v>77</v>
      </c>
      <c r="AT57" s="7">
        <v>71</v>
      </c>
      <c r="AU57" s="6" t="s">
        <v>77</v>
      </c>
      <c r="AV57" s="6" t="s">
        <v>77</v>
      </c>
      <c r="AW57" s="7">
        <v>62</v>
      </c>
      <c r="AX57" s="6" t="s">
        <v>77</v>
      </c>
      <c r="AY57" s="6" t="s">
        <v>77</v>
      </c>
      <c r="AZ57" s="7">
        <v>87</v>
      </c>
      <c r="BA57" s="7">
        <v>49</v>
      </c>
      <c r="BB57" s="6" t="s">
        <v>77</v>
      </c>
      <c r="BC57" s="6" t="s">
        <v>77</v>
      </c>
      <c r="BD57" s="6" t="s">
        <v>77</v>
      </c>
      <c r="BE57" s="7">
        <v>77</v>
      </c>
      <c r="BF57" s="6" t="s">
        <v>80</v>
      </c>
      <c r="BG57" s="7">
        <v>83</v>
      </c>
      <c r="BH57" s="6" t="s">
        <v>79</v>
      </c>
      <c r="BI57" s="6" t="s">
        <v>77</v>
      </c>
      <c r="BJ57" s="6" t="s">
        <v>77</v>
      </c>
      <c r="BK57" s="6" t="s">
        <v>79</v>
      </c>
      <c r="BL57" s="6" t="s">
        <v>79</v>
      </c>
      <c r="BM57" s="6" t="s">
        <v>77</v>
      </c>
      <c r="BN57" s="7">
        <v>89</v>
      </c>
      <c r="BO57" s="7">
        <v>74</v>
      </c>
      <c r="BP57" s="7"/>
      <c r="BQ57" s="22">
        <f>AR57*1+AT57*2+AW57*3.5+AZ57*1+BA57*1+BE57*2+BF57*1+BG57*3+BH57*2+BK57*2+BL57*2+BN57*3+BO57*2</f>
        <v>1983</v>
      </c>
      <c r="BR57" s="16">
        <v>27</v>
      </c>
      <c r="BS57" s="16">
        <f t="shared" si="7"/>
        <v>73.444444444444443</v>
      </c>
      <c r="BT57" s="16">
        <f t="shared" si="8"/>
        <v>5062.5</v>
      </c>
      <c r="BU57" s="16">
        <f t="shared" si="9"/>
        <v>68.5</v>
      </c>
      <c r="BV57" s="16">
        <f t="shared" si="10"/>
        <v>73.9051094890511</v>
      </c>
      <c r="BW57" s="16">
        <v>0</v>
      </c>
      <c r="BX57" s="16">
        <f t="shared" si="11"/>
        <v>73.9051094890511</v>
      </c>
    </row>
    <row r="58" spans="1:76" x14ac:dyDescent="0.15">
      <c r="A58" s="4">
        <v>55</v>
      </c>
      <c r="B58" s="6" t="s">
        <v>197</v>
      </c>
      <c r="C58" s="8" t="s">
        <v>198</v>
      </c>
      <c r="D58" s="6" t="s">
        <v>77</v>
      </c>
      <c r="E58" s="7">
        <v>70</v>
      </c>
      <c r="F58" s="6" t="s">
        <v>77</v>
      </c>
      <c r="G58" s="7">
        <v>88</v>
      </c>
      <c r="H58" s="6" t="s">
        <v>77</v>
      </c>
      <c r="I58" s="6" t="s">
        <v>77</v>
      </c>
      <c r="J58" s="7">
        <v>85</v>
      </c>
      <c r="K58" s="6" t="s">
        <v>77</v>
      </c>
      <c r="L58" s="6" t="s">
        <v>77</v>
      </c>
      <c r="M58" s="6" t="s">
        <v>93</v>
      </c>
      <c r="N58" s="6" t="s">
        <v>77</v>
      </c>
      <c r="O58" s="6" t="s">
        <v>79</v>
      </c>
      <c r="P58" s="7">
        <v>77</v>
      </c>
      <c r="Q58" s="6" t="s">
        <v>77</v>
      </c>
      <c r="R58" s="6" t="s">
        <v>77</v>
      </c>
      <c r="S58" s="6" t="s">
        <v>79</v>
      </c>
      <c r="T58" s="6" t="s">
        <v>77</v>
      </c>
      <c r="U58" s="7">
        <v>76</v>
      </c>
      <c r="V58" s="6" t="s">
        <v>80</v>
      </c>
      <c r="W58" s="6" t="s">
        <v>77</v>
      </c>
      <c r="X58" s="7">
        <v>84</v>
      </c>
      <c r="Y58" s="7">
        <v>91</v>
      </c>
      <c r="Z58" s="7">
        <v>68</v>
      </c>
      <c r="AA58" s="6" t="s">
        <v>199</v>
      </c>
      <c r="AB58" s="7">
        <v>77</v>
      </c>
      <c r="AC58" s="7">
        <v>71</v>
      </c>
      <c r="AD58" s="6" t="s">
        <v>77</v>
      </c>
      <c r="AE58" s="6" t="s">
        <v>77</v>
      </c>
      <c r="AF58" s="6" t="s">
        <v>77</v>
      </c>
      <c r="AG58" s="6" t="s">
        <v>77</v>
      </c>
      <c r="AH58" s="6" t="s">
        <v>77</v>
      </c>
      <c r="AI58" s="7">
        <v>82</v>
      </c>
      <c r="AJ58" s="6" t="s">
        <v>77</v>
      </c>
      <c r="AK58" s="7">
        <v>60</v>
      </c>
      <c r="AL58" s="16">
        <f>E58*4+G58*3+J58*2+M58*1+O58*2+P58*2+S58*1+U58*2.5+V58*1+X58*3+Y58*3+Z58*3+AA58*6+AB58*1+AC58*2+AI58*1+AK58*2</f>
        <v>2903</v>
      </c>
      <c r="AM58" s="16">
        <v>39.5</v>
      </c>
      <c r="AN58" s="16">
        <f t="shared" si="6"/>
        <v>73.493670886075947</v>
      </c>
      <c r="AO58" s="5"/>
      <c r="AP58" s="6" t="s">
        <v>197</v>
      </c>
      <c r="AQ58" s="6" t="s">
        <v>198</v>
      </c>
      <c r="AR58" s="6" t="s">
        <v>80</v>
      </c>
      <c r="AS58" s="6" t="s">
        <v>77</v>
      </c>
      <c r="AT58" s="7">
        <v>68</v>
      </c>
      <c r="AU58" s="6" t="s">
        <v>77</v>
      </c>
      <c r="AV58" s="6" t="s">
        <v>77</v>
      </c>
      <c r="AW58" s="6" t="s">
        <v>77</v>
      </c>
      <c r="AX58" s="6" t="s">
        <v>77</v>
      </c>
      <c r="AY58" s="6" t="s">
        <v>77</v>
      </c>
      <c r="AZ58" s="7">
        <v>84</v>
      </c>
      <c r="BA58" s="6" t="s">
        <v>77</v>
      </c>
      <c r="BB58" s="6" t="s">
        <v>77</v>
      </c>
      <c r="BC58" s="6" t="s">
        <v>77</v>
      </c>
      <c r="BD58" s="6" t="s">
        <v>77</v>
      </c>
      <c r="BE58" s="7">
        <v>70</v>
      </c>
      <c r="BF58" s="6" t="s">
        <v>80</v>
      </c>
      <c r="BG58" s="7">
        <v>60</v>
      </c>
      <c r="BH58" s="6" t="s">
        <v>79</v>
      </c>
      <c r="BI58" s="6" t="s">
        <v>77</v>
      </c>
      <c r="BJ58" s="6" t="s">
        <v>77</v>
      </c>
      <c r="BK58" s="6" t="s">
        <v>79</v>
      </c>
      <c r="BL58" s="6" t="s">
        <v>79</v>
      </c>
      <c r="BM58" s="6" t="s">
        <v>77</v>
      </c>
      <c r="BN58" s="7">
        <v>78</v>
      </c>
      <c r="BO58" s="7">
        <v>66</v>
      </c>
      <c r="BP58" s="7"/>
      <c r="BQ58" s="22">
        <f>AR58*1+AT58*2+AZ58*1+BE58*2+BF58*1+BG58*3+BH58*2+BK58*2+BL58*2+BN58*3+BO58*2</f>
        <v>1566</v>
      </c>
      <c r="BR58" s="16">
        <v>21</v>
      </c>
      <c r="BS58" s="16">
        <f t="shared" si="7"/>
        <v>74.571428571428569</v>
      </c>
      <c r="BT58" s="16">
        <f t="shared" si="8"/>
        <v>4469</v>
      </c>
      <c r="BU58" s="16">
        <f t="shared" si="9"/>
        <v>60.5</v>
      </c>
      <c r="BV58" s="16">
        <f t="shared" si="10"/>
        <v>73.867768595041326</v>
      </c>
      <c r="BW58" s="16">
        <v>0</v>
      </c>
      <c r="BX58" s="16">
        <f t="shared" si="11"/>
        <v>73.867768595041326</v>
      </c>
    </row>
    <row r="59" spans="1:76" x14ac:dyDescent="0.15">
      <c r="A59" s="4">
        <v>56</v>
      </c>
      <c r="B59" s="6" t="s">
        <v>200</v>
      </c>
      <c r="C59" s="8" t="s">
        <v>201</v>
      </c>
      <c r="D59" s="6" t="s">
        <v>77</v>
      </c>
      <c r="E59" s="6" t="s">
        <v>146</v>
      </c>
      <c r="F59" s="6" t="s">
        <v>77</v>
      </c>
      <c r="G59" s="7">
        <v>77</v>
      </c>
      <c r="H59" s="6" t="s">
        <v>77</v>
      </c>
      <c r="I59" s="6" t="s">
        <v>77</v>
      </c>
      <c r="J59" s="7">
        <v>88</v>
      </c>
      <c r="K59" s="6" t="s">
        <v>77</v>
      </c>
      <c r="L59" s="6" t="s">
        <v>77</v>
      </c>
      <c r="M59" s="6" t="s">
        <v>79</v>
      </c>
      <c r="N59" s="6" t="s">
        <v>77</v>
      </c>
      <c r="O59" s="6" t="s">
        <v>79</v>
      </c>
      <c r="P59" s="6" t="s">
        <v>77</v>
      </c>
      <c r="Q59" s="6" t="s">
        <v>77</v>
      </c>
      <c r="R59" s="7">
        <v>68</v>
      </c>
      <c r="S59" s="6" t="s">
        <v>79</v>
      </c>
      <c r="T59" s="6" t="s">
        <v>77</v>
      </c>
      <c r="U59" s="7">
        <v>76</v>
      </c>
      <c r="V59" s="6" t="s">
        <v>80</v>
      </c>
      <c r="W59" s="6" t="s">
        <v>77</v>
      </c>
      <c r="X59" s="7">
        <v>85</v>
      </c>
      <c r="Y59" s="7">
        <v>93</v>
      </c>
      <c r="Z59" s="7">
        <v>60</v>
      </c>
      <c r="AA59" s="7">
        <v>64</v>
      </c>
      <c r="AB59" s="7">
        <v>77</v>
      </c>
      <c r="AC59" s="6" t="s">
        <v>168</v>
      </c>
      <c r="AD59" s="6" t="s">
        <v>77</v>
      </c>
      <c r="AE59" s="6" t="s">
        <v>77</v>
      </c>
      <c r="AF59" s="6" t="s">
        <v>77</v>
      </c>
      <c r="AG59" s="6" t="s">
        <v>77</v>
      </c>
      <c r="AH59" s="6" t="s">
        <v>77</v>
      </c>
      <c r="AI59" s="7">
        <v>91</v>
      </c>
      <c r="AJ59" s="6" t="s">
        <v>77</v>
      </c>
      <c r="AK59" s="7">
        <v>78</v>
      </c>
      <c r="AL59" s="16">
        <f>E59*4+G59*3+J59*2+M59*1+O59*2+R59*2+S59*1+U59*2.5+V59*1+X59*3+Y59*3+Z59*3+AA59*6+AB59*1+AC59*2+AI59*1+AK59*2</f>
        <v>2906</v>
      </c>
      <c r="AM59" s="16">
        <v>39.5</v>
      </c>
      <c r="AN59" s="16">
        <f t="shared" si="6"/>
        <v>73.569620253164558</v>
      </c>
      <c r="AO59" s="5"/>
      <c r="AP59" s="6" t="s">
        <v>200</v>
      </c>
      <c r="AQ59" s="8" t="s">
        <v>201</v>
      </c>
      <c r="AR59" s="6" t="s">
        <v>80</v>
      </c>
      <c r="AS59" s="6" t="s">
        <v>77</v>
      </c>
      <c r="AT59" s="7">
        <v>71</v>
      </c>
      <c r="AU59" s="6" t="s">
        <v>77</v>
      </c>
      <c r="AV59" s="6" t="s">
        <v>77</v>
      </c>
      <c r="AW59" s="7">
        <v>53</v>
      </c>
      <c r="AX59" s="6" t="s">
        <v>77</v>
      </c>
      <c r="AY59" s="7">
        <v>77</v>
      </c>
      <c r="AZ59" s="7">
        <v>79</v>
      </c>
      <c r="BA59" s="7">
        <v>69</v>
      </c>
      <c r="BB59" s="6" t="s">
        <v>77</v>
      </c>
      <c r="BC59" s="6" t="s">
        <v>77</v>
      </c>
      <c r="BD59" s="6" t="s">
        <v>77</v>
      </c>
      <c r="BE59" s="7">
        <v>76</v>
      </c>
      <c r="BF59" s="6" t="s">
        <v>80</v>
      </c>
      <c r="BG59" s="7">
        <v>77</v>
      </c>
      <c r="BH59" s="6" t="s">
        <v>79</v>
      </c>
      <c r="BI59" s="6" t="s">
        <v>77</v>
      </c>
      <c r="BJ59" s="6" t="s">
        <v>77</v>
      </c>
      <c r="BK59" s="6" t="s">
        <v>79</v>
      </c>
      <c r="BL59" s="6" t="s">
        <v>79</v>
      </c>
      <c r="BM59" s="6" t="s">
        <v>77</v>
      </c>
      <c r="BN59" s="7">
        <v>82</v>
      </c>
      <c r="BO59" s="7">
        <v>61</v>
      </c>
      <c r="BP59" s="7"/>
      <c r="BQ59" s="22">
        <f>AR59*1+AT59*2+AW59*3.5+AY59*2.5+AZ59*1+BA59*2.5+BE59*2+BF59*1+BG59*3+BH59*2+BK59*2+BL59*2+BN59*3+BO59*2</f>
        <v>2182.5</v>
      </c>
      <c r="BR59" s="16">
        <v>29.5</v>
      </c>
      <c r="BS59" s="16">
        <f t="shared" si="7"/>
        <v>73.983050847457633</v>
      </c>
      <c r="BT59" s="16">
        <f t="shared" si="8"/>
        <v>5088.5</v>
      </c>
      <c r="BU59" s="16">
        <f t="shared" si="9"/>
        <v>69</v>
      </c>
      <c r="BV59" s="16">
        <f t="shared" si="10"/>
        <v>73.746376811594203</v>
      </c>
      <c r="BW59" s="16">
        <v>0</v>
      </c>
      <c r="BX59" s="16">
        <f t="shared" si="11"/>
        <v>73.746376811594203</v>
      </c>
    </row>
    <row r="60" spans="1:76" x14ac:dyDescent="0.15">
      <c r="A60" s="4">
        <v>57</v>
      </c>
      <c r="B60" s="6" t="s">
        <v>202</v>
      </c>
      <c r="C60" s="8" t="s">
        <v>203</v>
      </c>
      <c r="D60" s="6" t="s">
        <v>77</v>
      </c>
      <c r="E60" s="6" t="s">
        <v>204</v>
      </c>
      <c r="F60" s="6" t="s">
        <v>77</v>
      </c>
      <c r="G60" s="7">
        <v>88</v>
      </c>
      <c r="H60" s="6" t="s">
        <v>77</v>
      </c>
      <c r="I60" s="6" t="s">
        <v>77</v>
      </c>
      <c r="J60" s="7">
        <v>86</v>
      </c>
      <c r="K60" s="6" t="s">
        <v>77</v>
      </c>
      <c r="L60" s="6" t="s">
        <v>77</v>
      </c>
      <c r="M60" s="6" t="s">
        <v>79</v>
      </c>
      <c r="N60" s="6" t="s">
        <v>77</v>
      </c>
      <c r="O60" s="6" t="s">
        <v>79</v>
      </c>
      <c r="P60" s="6" t="s">
        <v>77</v>
      </c>
      <c r="Q60" s="6" t="s">
        <v>77</v>
      </c>
      <c r="R60" s="7">
        <v>76</v>
      </c>
      <c r="S60" s="6" t="s">
        <v>80</v>
      </c>
      <c r="T60" s="6" t="s">
        <v>77</v>
      </c>
      <c r="U60" s="7">
        <v>82</v>
      </c>
      <c r="V60" s="6" t="s">
        <v>80</v>
      </c>
      <c r="W60" s="6" t="s">
        <v>77</v>
      </c>
      <c r="X60" s="7">
        <v>85</v>
      </c>
      <c r="Y60" s="7">
        <v>94</v>
      </c>
      <c r="Z60" s="7">
        <v>67</v>
      </c>
      <c r="AA60" s="6" t="s">
        <v>102</v>
      </c>
      <c r="AB60" s="7">
        <v>80</v>
      </c>
      <c r="AC60" s="7">
        <v>68</v>
      </c>
      <c r="AD60" s="6" t="s">
        <v>77</v>
      </c>
      <c r="AE60" s="6" t="s">
        <v>77</v>
      </c>
      <c r="AF60" s="6" t="s">
        <v>77</v>
      </c>
      <c r="AG60" s="6" t="s">
        <v>77</v>
      </c>
      <c r="AH60" s="6" t="s">
        <v>77</v>
      </c>
      <c r="AI60" s="7">
        <v>83</v>
      </c>
      <c r="AJ60" s="6" t="s">
        <v>77</v>
      </c>
      <c r="AK60" s="7">
        <v>66</v>
      </c>
      <c r="AL60" s="16">
        <f>E60*4+G60*3+J60*2+M60*1+O60*2+R60*2+S60*1+U60*2.5+V60*1+X60*3+Y60*3+Z60*3+AA60*6+AB60*1+AC60*2+AI60*1+AK60*2</f>
        <v>2921</v>
      </c>
      <c r="AM60" s="16">
        <v>39.5</v>
      </c>
      <c r="AN60" s="16">
        <f t="shared" si="6"/>
        <v>73.949367088607602</v>
      </c>
      <c r="AO60" s="5"/>
      <c r="AP60" s="6" t="s">
        <v>202</v>
      </c>
      <c r="AQ60" s="8" t="s">
        <v>203</v>
      </c>
      <c r="AR60" s="6" t="s">
        <v>93</v>
      </c>
      <c r="AS60" s="6" t="s">
        <v>77</v>
      </c>
      <c r="AT60" s="7">
        <v>75</v>
      </c>
      <c r="AU60" s="6" t="s">
        <v>77</v>
      </c>
      <c r="AV60" s="6" t="s">
        <v>77</v>
      </c>
      <c r="AW60" s="7">
        <v>42</v>
      </c>
      <c r="AX60" s="6" t="s">
        <v>77</v>
      </c>
      <c r="AY60" s="7">
        <v>66</v>
      </c>
      <c r="AZ60" s="7">
        <v>80</v>
      </c>
      <c r="BA60" s="7">
        <v>67</v>
      </c>
      <c r="BB60" s="6" t="s">
        <v>77</v>
      </c>
      <c r="BC60" s="6" t="s">
        <v>77</v>
      </c>
      <c r="BD60" s="6" t="s">
        <v>77</v>
      </c>
      <c r="BE60" s="7">
        <v>81</v>
      </c>
      <c r="BF60" s="6" t="s">
        <v>80</v>
      </c>
      <c r="BG60" s="7">
        <v>80</v>
      </c>
      <c r="BH60" s="6" t="s">
        <v>79</v>
      </c>
      <c r="BI60" s="6" t="s">
        <v>77</v>
      </c>
      <c r="BJ60" s="6" t="s">
        <v>77</v>
      </c>
      <c r="BK60" s="6" t="s">
        <v>79</v>
      </c>
      <c r="BL60" s="6" t="s">
        <v>79</v>
      </c>
      <c r="BM60" s="6" t="s">
        <v>77</v>
      </c>
      <c r="BN60" s="7">
        <v>86</v>
      </c>
      <c r="BO60" s="7">
        <v>72</v>
      </c>
      <c r="BP60" s="7"/>
      <c r="BQ60" s="22">
        <f>AR60*1+AT60*2+AW60*3.5+AY60*2.5+AZ60*1+BA60*2.5+BE60*2+BF60*1+BG60*3+BH60*2+BK60*2+BL60*2+BN60*3+BO60*2</f>
        <v>2163.5</v>
      </c>
      <c r="BR60" s="16">
        <v>29.5</v>
      </c>
      <c r="BS60" s="16">
        <f t="shared" si="7"/>
        <v>73.33898305084746</v>
      </c>
      <c r="BT60" s="16">
        <f t="shared" si="8"/>
        <v>5084.5</v>
      </c>
      <c r="BU60" s="16">
        <f t="shared" si="9"/>
        <v>69</v>
      </c>
      <c r="BV60" s="16">
        <f t="shared" si="10"/>
        <v>73.688405797101453</v>
      </c>
      <c r="BW60" s="16">
        <v>0</v>
      </c>
      <c r="BX60" s="16">
        <f t="shared" si="11"/>
        <v>73.688405797101453</v>
      </c>
    </row>
    <row r="61" spans="1:76" x14ac:dyDescent="0.15">
      <c r="A61" s="4">
        <v>58</v>
      </c>
      <c r="B61" s="6" t="s">
        <v>205</v>
      </c>
      <c r="C61" s="8" t="s">
        <v>206</v>
      </c>
      <c r="D61" s="6" t="s">
        <v>77</v>
      </c>
      <c r="E61" s="7">
        <v>70</v>
      </c>
      <c r="F61" s="6" t="s">
        <v>77</v>
      </c>
      <c r="G61" s="7">
        <v>91</v>
      </c>
      <c r="H61" s="6" t="s">
        <v>77</v>
      </c>
      <c r="I61" s="6" t="s">
        <v>77</v>
      </c>
      <c r="J61" s="7">
        <v>79</v>
      </c>
      <c r="K61" s="6" t="s">
        <v>77</v>
      </c>
      <c r="L61" s="6" t="s">
        <v>77</v>
      </c>
      <c r="M61" s="6" t="s">
        <v>79</v>
      </c>
      <c r="N61" s="6" t="s">
        <v>77</v>
      </c>
      <c r="O61" s="6" t="s">
        <v>79</v>
      </c>
      <c r="P61" s="7">
        <v>75</v>
      </c>
      <c r="Q61" s="6" t="s">
        <v>77</v>
      </c>
      <c r="R61" s="7">
        <v>67</v>
      </c>
      <c r="S61" s="6" t="s">
        <v>80</v>
      </c>
      <c r="T61" s="6" t="s">
        <v>77</v>
      </c>
      <c r="U61" s="7">
        <v>76</v>
      </c>
      <c r="V61" s="6" t="s">
        <v>80</v>
      </c>
      <c r="W61" s="6" t="s">
        <v>77</v>
      </c>
      <c r="X61" s="7">
        <v>82</v>
      </c>
      <c r="Y61" s="7">
        <v>88</v>
      </c>
      <c r="Z61" s="7">
        <v>60</v>
      </c>
      <c r="AA61" s="6" t="s">
        <v>181</v>
      </c>
      <c r="AB61" s="7">
        <v>79</v>
      </c>
      <c r="AC61" s="6" t="s">
        <v>77</v>
      </c>
      <c r="AD61" s="6" t="s">
        <v>77</v>
      </c>
      <c r="AE61" s="6" t="s">
        <v>77</v>
      </c>
      <c r="AF61" s="6" t="s">
        <v>77</v>
      </c>
      <c r="AG61" s="6" t="s">
        <v>77</v>
      </c>
      <c r="AH61" s="6" t="s">
        <v>77</v>
      </c>
      <c r="AI61" s="7">
        <v>85</v>
      </c>
      <c r="AJ61" s="6" t="s">
        <v>77</v>
      </c>
      <c r="AK61" s="7">
        <v>72</v>
      </c>
      <c r="AL61" s="16">
        <f>E61*4+G61*3+J61*2+M61*1+O61*2+P61*2+R61*2+S61*1+U61*2.5+V61*1+X61*3+Y61*3+Z61*3+AA61*6+AB61*1+AI61*1+AK61*2</f>
        <v>2924</v>
      </c>
      <c r="AM61" s="16">
        <v>39.5</v>
      </c>
      <c r="AN61" s="16">
        <f t="shared" si="6"/>
        <v>74.025316455696199</v>
      </c>
      <c r="AO61" s="5"/>
      <c r="AP61" s="6" t="s">
        <v>205</v>
      </c>
      <c r="AQ61" s="8" t="s">
        <v>206</v>
      </c>
      <c r="AR61" s="6" t="s">
        <v>80</v>
      </c>
      <c r="AS61" s="6" t="s">
        <v>77</v>
      </c>
      <c r="AT61" s="7">
        <v>67</v>
      </c>
      <c r="AU61" s="6" t="s">
        <v>77</v>
      </c>
      <c r="AV61" s="6" t="s">
        <v>77</v>
      </c>
      <c r="AW61" s="7">
        <v>55</v>
      </c>
      <c r="AX61" s="6" t="s">
        <v>77</v>
      </c>
      <c r="AY61" s="6" t="s">
        <v>77</v>
      </c>
      <c r="AZ61" s="7">
        <v>91</v>
      </c>
      <c r="BA61" s="7">
        <v>64</v>
      </c>
      <c r="BB61" s="6" t="s">
        <v>77</v>
      </c>
      <c r="BC61" s="6" t="s">
        <v>77</v>
      </c>
      <c r="BD61" s="6" t="s">
        <v>77</v>
      </c>
      <c r="BE61" s="7">
        <v>68</v>
      </c>
      <c r="BF61" s="6" t="s">
        <v>80</v>
      </c>
      <c r="BG61" s="7">
        <v>76</v>
      </c>
      <c r="BH61" s="6" t="s">
        <v>79</v>
      </c>
      <c r="BI61" s="6" t="s">
        <v>77</v>
      </c>
      <c r="BJ61" s="6" t="s">
        <v>77</v>
      </c>
      <c r="BK61" s="6" t="s">
        <v>79</v>
      </c>
      <c r="BL61" s="6" t="s">
        <v>93</v>
      </c>
      <c r="BM61" s="6" t="s">
        <v>77</v>
      </c>
      <c r="BN61" s="7">
        <v>92</v>
      </c>
      <c r="BO61" s="7">
        <v>61</v>
      </c>
      <c r="BP61" s="7"/>
      <c r="BQ61" s="22">
        <f>AR61*1+AT61*2+AW61*3.5+AZ61*1+BA61*2.5+BE61*2+BF61*1+BG61*3+BH61*2+BK61*2+BL61*2+BN61*3+BO61*2</f>
        <v>1959.5</v>
      </c>
      <c r="BR61" s="16">
        <v>27</v>
      </c>
      <c r="BS61" s="16">
        <f t="shared" si="7"/>
        <v>72.574074074074076</v>
      </c>
      <c r="BT61" s="16">
        <f t="shared" si="8"/>
        <v>4883.5</v>
      </c>
      <c r="BU61" s="16">
        <f t="shared" si="9"/>
        <v>66.5</v>
      </c>
      <c r="BV61" s="16">
        <f t="shared" si="10"/>
        <v>73.436090225563916</v>
      </c>
      <c r="BW61" s="16">
        <v>0</v>
      </c>
      <c r="BX61" s="16">
        <f t="shared" si="11"/>
        <v>73.436090225563916</v>
      </c>
    </row>
    <row r="62" spans="1:76" x14ac:dyDescent="0.15">
      <c r="A62" s="4">
        <v>59</v>
      </c>
      <c r="B62" s="6" t="s">
        <v>207</v>
      </c>
      <c r="C62" s="6" t="s">
        <v>208</v>
      </c>
      <c r="D62" s="6" t="s">
        <v>77</v>
      </c>
      <c r="E62" s="7">
        <v>66</v>
      </c>
      <c r="F62" s="6" t="s">
        <v>77</v>
      </c>
      <c r="G62" s="7">
        <v>82</v>
      </c>
      <c r="H62" s="6" t="s">
        <v>77</v>
      </c>
      <c r="I62" s="6" t="s">
        <v>77</v>
      </c>
      <c r="J62" s="7">
        <v>73</v>
      </c>
      <c r="K62" s="6" t="s">
        <v>77</v>
      </c>
      <c r="L62" s="6" t="s">
        <v>77</v>
      </c>
      <c r="M62" s="6" t="s">
        <v>80</v>
      </c>
      <c r="N62" s="6" t="s">
        <v>77</v>
      </c>
      <c r="O62" s="6" t="s">
        <v>79</v>
      </c>
      <c r="P62" s="6" t="s">
        <v>77</v>
      </c>
      <c r="Q62" s="6" t="s">
        <v>77</v>
      </c>
      <c r="R62" s="7">
        <v>68</v>
      </c>
      <c r="S62" s="6" t="s">
        <v>80</v>
      </c>
      <c r="T62" s="6" t="s">
        <v>77</v>
      </c>
      <c r="U62" s="7">
        <v>80</v>
      </c>
      <c r="V62" s="6" t="s">
        <v>80</v>
      </c>
      <c r="W62" s="6" t="s">
        <v>77</v>
      </c>
      <c r="X62" s="7">
        <v>83</v>
      </c>
      <c r="Y62" s="7">
        <v>80</v>
      </c>
      <c r="Z62" s="7">
        <v>70</v>
      </c>
      <c r="AA62" s="7">
        <v>72</v>
      </c>
      <c r="AB62" s="7">
        <v>79</v>
      </c>
      <c r="AC62" s="7">
        <v>79</v>
      </c>
      <c r="AD62" s="6" t="s">
        <v>77</v>
      </c>
      <c r="AE62" s="6" t="s">
        <v>77</v>
      </c>
      <c r="AF62" s="6" t="s">
        <v>77</v>
      </c>
      <c r="AG62" s="6" t="s">
        <v>77</v>
      </c>
      <c r="AH62" s="6" t="s">
        <v>77</v>
      </c>
      <c r="AI62" s="7">
        <v>82</v>
      </c>
      <c r="AJ62" s="6" t="s">
        <v>77</v>
      </c>
      <c r="AK62" s="7">
        <v>65</v>
      </c>
      <c r="AL62" s="16">
        <f>E62*4+G62*3+J62*2+M62*1+O62*2+R62*2+S62*1+U62*2.5+V62*1+X62*3+Y62*3+Z62*3+AA62*6+AB62*1+AC62*2+AI62*1+AK62*2</f>
        <v>2967</v>
      </c>
      <c r="AM62" s="16">
        <v>39.5</v>
      </c>
      <c r="AN62" s="16">
        <f t="shared" si="6"/>
        <v>75.113924050632917</v>
      </c>
      <c r="AO62" s="5"/>
      <c r="AP62" s="6" t="s">
        <v>207</v>
      </c>
      <c r="AQ62" s="8" t="s">
        <v>208</v>
      </c>
      <c r="AR62" s="6" t="s">
        <v>93</v>
      </c>
      <c r="AS62" s="6" t="s">
        <v>77</v>
      </c>
      <c r="AT62" s="7">
        <v>67</v>
      </c>
      <c r="AU62" s="6" t="s">
        <v>77</v>
      </c>
      <c r="AV62" s="6" t="s">
        <v>77</v>
      </c>
      <c r="AW62" s="7">
        <v>38</v>
      </c>
      <c r="AX62" s="6" t="s">
        <v>77</v>
      </c>
      <c r="AY62" s="7">
        <v>83</v>
      </c>
      <c r="AZ62" s="7">
        <v>77</v>
      </c>
      <c r="BA62" s="7">
        <v>52</v>
      </c>
      <c r="BB62" s="6" t="s">
        <v>77</v>
      </c>
      <c r="BC62" s="6" t="s">
        <v>77</v>
      </c>
      <c r="BD62" s="6" t="s">
        <v>77</v>
      </c>
      <c r="BE62" s="7">
        <v>76</v>
      </c>
      <c r="BF62" s="6" t="s">
        <v>80</v>
      </c>
      <c r="BG62" s="7">
        <v>71</v>
      </c>
      <c r="BH62" s="6" t="s">
        <v>79</v>
      </c>
      <c r="BI62" s="6" t="s">
        <v>77</v>
      </c>
      <c r="BJ62" s="6" t="s">
        <v>77</v>
      </c>
      <c r="BK62" s="6" t="s">
        <v>79</v>
      </c>
      <c r="BL62" s="6" t="s">
        <v>79</v>
      </c>
      <c r="BM62" s="6" t="s">
        <v>77</v>
      </c>
      <c r="BN62" s="7">
        <v>84</v>
      </c>
      <c r="BO62" s="7">
        <v>70</v>
      </c>
      <c r="BP62" s="7"/>
      <c r="BQ62" s="22">
        <f>AR62*1+AT62*2+AW62*3.5+AY62*2.5+AZ62*1+BA62*2.5+BE62*2+BF62*1+BG62*3+BH62*2+BK62*2+BL62*2+BN62*3+BO62*2</f>
        <v>2088.5</v>
      </c>
      <c r="BR62" s="16">
        <v>29.5</v>
      </c>
      <c r="BS62" s="16">
        <f t="shared" si="7"/>
        <v>70.79661016949153</v>
      </c>
      <c r="BT62" s="16">
        <f t="shared" si="8"/>
        <v>5055.5</v>
      </c>
      <c r="BU62" s="16">
        <f t="shared" si="9"/>
        <v>69</v>
      </c>
      <c r="BV62" s="16">
        <f t="shared" si="10"/>
        <v>73.268115942028984</v>
      </c>
      <c r="BW62" s="16">
        <v>0</v>
      </c>
      <c r="BX62" s="16">
        <f t="shared" si="11"/>
        <v>73.268115942028984</v>
      </c>
    </row>
    <row r="63" spans="1:76" x14ac:dyDescent="0.15">
      <c r="A63" s="4">
        <v>60</v>
      </c>
      <c r="B63" s="6" t="s">
        <v>209</v>
      </c>
      <c r="C63" s="6" t="s">
        <v>210</v>
      </c>
      <c r="D63" s="6" t="s">
        <v>77</v>
      </c>
      <c r="E63" s="7">
        <v>71</v>
      </c>
      <c r="F63" s="6" t="s">
        <v>77</v>
      </c>
      <c r="G63" s="7">
        <v>86</v>
      </c>
      <c r="H63" s="6" t="s">
        <v>77</v>
      </c>
      <c r="I63" s="6" t="s">
        <v>77</v>
      </c>
      <c r="J63" s="7">
        <v>77</v>
      </c>
      <c r="K63" s="6" t="s">
        <v>77</v>
      </c>
      <c r="L63" s="6" t="s">
        <v>77</v>
      </c>
      <c r="M63" s="6" t="s">
        <v>79</v>
      </c>
      <c r="N63" s="6" t="s">
        <v>77</v>
      </c>
      <c r="O63" s="6" t="s">
        <v>79</v>
      </c>
      <c r="P63" s="7">
        <v>78</v>
      </c>
      <c r="Q63" s="6" t="s">
        <v>77</v>
      </c>
      <c r="R63" s="7">
        <v>60</v>
      </c>
      <c r="S63" s="6" t="s">
        <v>80</v>
      </c>
      <c r="T63" s="6" t="s">
        <v>77</v>
      </c>
      <c r="U63" s="7">
        <v>76</v>
      </c>
      <c r="V63" s="6" t="s">
        <v>80</v>
      </c>
      <c r="W63" s="6" t="s">
        <v>77</v>
      </c>
      <c r="X63" s="7">
        <v>85</v>
      </c>
      <c r="Y63" s="7">
        <v>91</v>
      </c>
      <c r="Z63" s="7">
        <v>63</v>
      </c>
      <c r="AA63" s="7">
        <v>64</v>
      </c>
      <c r="AB63" s="7">
        <v>77</v>
      </c>
      <c r="AC63" s="6" t="s">
        <v>77</v>
      </c>
      <c r="AD63" s="6" t="s">
        <v>77</v>
      </c>
      <c r="AE63" s="6" t="s">
        <v>77</v>
      </c>
      <c r="AF63" s="6" t="s">
        <v>77</v>
      </c>
      <c r="AG63" s="6" t="s">
        <v>77</v>
      </c>
      <c r="AH63" s="6" t="s">
        <v>77</v>
      </c>
      <c r="AI63" s="7">
        <v>83</v>
      </c>
      <c r="AJ63" s="6" t="s">
        <v>77</v>
      </c>
      <c r="AK63" s="7">
        <v>74</v>
      </c>
      <c r="AL63" s="16">
        <f>E63*4+G63*3+J63*2+M63*1+O63*2+P63*2+R63*2+S63*1+U63*2.5+V63*1+X63*3+Y63*3+Z63*3+AA63*6+AB63*1+AI63*1+AK63*2</f>
        <v>2976</v>
      </c>
      <c r="AM63" s="16">
        <v>39.5</v>
      </c>
      <c r="AN63" s="16">
        <f t="shared" si="6"/>
        <v>75.341772151898738</v>
      </c>
      <c r="AO63" s="5"/>
      <c r="AP63" s="6" t="s">
        <v>209</v>
      </c>
      <c r="AQ63" s="8" t="s">
        <v>210</v>
      </c>
      <c r="AR63" s="6" t="s">
        <v>93</v>
      </c>
      <c r="AS63" s="6" t="s">
        <v>77</v>
      </c>
      <c r="AT63" s="7">
        <v>66</v>
      </c>
      <c r="AU63" s="6" t="s">
        <v>77</v>
      </c>
      <c r="AV63" s="6" t="s">
        <v>77</v>
      </c>
      <c r="AW63" s="7">
        <v>53</v>
      </c>
      <c r="AX63" s="6" t="s">
        <v>77</v>
      </c>
      <c r="AY63" s="6" t="s">
        <v>77</v>
      </c>
      <c r="AZ63" s="7">
        <v>86</v>
      </c>
      <c r="BA63" s="7">
        <v>69</v>
      </c>
      <c r="BB63" s="6" t="s">
        <v>77</v>
      </c>
      <c r="BC63" s="6" t="s">
        <v>77</v>
      </c>
      <c r="BD63" s="6" t="s">
        <v>77</v>
      </c>
      <c r="BE63" s="7">
        <v>74</v>
      </c>
      <c r="BF63" s="6" t="s">
        <v>93</v>
      </c>
      <c r="BG63" s="7">
        <v>63</v>
      </c>
      <c r="BH63" s="6" t="s">
        <v>79</v>
      </c>
      <c r="BI63" s="6" t="s">
        <v>77</v>
      </c>
      <c r="BJ63" s="6" t="s">
        <v>77</v>
      </c>
      <c r="BK63" s="6" t="s">
        <v>79</v>
      </c>
      <c r="BL63" s="6" t="s">
        <v>93</v>
      </c>
      <c r="BM63" s="6" t="s">
        <v>77</v>
      </c>
      <c r="BN63" s="7">
        <v>81</v>
      </c>
      <c r="BO63" s="7">
        <v>64</v>
      </c>
      <c r="BP63" s="7"/>
      <c r="BQ63" s="22">
        <f>AR63*1+AT63*2+AW63*3.5+AZ63*1+BA63*2.5+BE63*2+BF63*1+BG63*3+BH63*2+BK63*2+BL63*2+BN63*3+BO63*2</f>
        <v>1884</v>
      </c>
      <c r="BR63" s="16">
        <v>27</v>
      </c>
      <c r="BS63" s="16">
        <f t="shared" si="7"/>
        <v>69.777777777777771</v>
      </c>
      <c r="BT63" s="16">
        <f t="shared" si="8"/>
        <v>4860</v>
      </c>
      <c r="BU63" s="16">
        <f t="shared" si="9"/>
        <v>66.5</v>
      </c>
      <c r="BV63" s="16">
        <f t="shared" si="10"/>
        <v>73.082706766917298</v>
      </c>
      <c r="BW63" s="16">
        <v>0</v>
      </c>
      <c r="BX63" s="16">
        <f t="shared" si="11"/>
        <v>73.082706766917298</v>
      </c>
    </row>
    <row r="64" spans="1:76" x14ac:dyDescent="0.15">
      <c r="A64" s="4">
        <v>61</v>
      </c>
      <c r="B64" s="6" t="s">
        <v>211</v>
      </c>
      <c r="C64" s="6" t="s">
        <v>212</v>
      </c>
      <c r="D64" s="6" t="s">
        <v>77</v>
      </c>
      <c r="E64" s="7">
        <v>69</v>
      </c>
      <c r="F64" s="6" t="s">
        <v>77</v>
      </c>
      <c r="G64" s="7">
        <v>89</v>
      </c>
      <c r="H64" s="6" t="s">
        <v>77</v>
      </c>
      <c r="I64" s="6" t="s">
        <v>77</v>
      </c>
      <c r="J64" s="7">
        <v>85</v>
      </c>
      <c r="K64" s="6" t="s">
        <v>77</v>
      </c>
      <c r="L64" s="6" t="s">
        <v>77</v>
      </c>
      <c r="M64" s="6" t="s">
        <v>80</v>
      </c>
      <c r="N64" s="6" t="s">
        <v>77</v>
      </c>
      <c r="O64" s="6" t="s">
        <v>79</v>
      </c>
      <c r="P64" s="7">
        <v>82</v>
      </c>
      <c r="Q64" s="6" t="s">
        <v>77</v>
      </c>
      <c r="R64" s="7">
        <v>79</v>
      </c>
      <c r="S64" s="6" t="s">
        <v>79</v>
      </c>
      <c r="T64" s="6" t="s">
        <v>77</v>
      </c>
      <c r="U64" s="7">
        <v>83</v>
      </c>
      <c r="V64" s="6" t="s">
        <v>80</v>
      </c>
      <c r="W64" s="6" t="s">
        <v>77</v>
      </c>
      <c r="X64" s="7">
        <v>83</v>
      </c>
      <c r="Y64" s="7">
        <v>86</v>
      </c>
      <c r="Z64" s="7">
        <v>70</v>
      </c>
      <c r="AA64" s="7">
        <v>64</v>
      </c>
      <c r="AB64" s="7">
        <v>78</v>
      </c>
      <c r="AC64" s="6" t="s">
        <v>77</v>
      </c>
      <c r="AD64" s="6" t="s">
        <v>77</v>
      </c>
      <c r="AE64" s="6" t="s">
        <v>77</v>
      </c>
      <c r="AF64" s="6" t="s">
        <v>77</v>
      </c>
      <c r="AG64" s="6" t="s">
        <v>77</v>
      </c>
      <c r="AH64" s="6" t="s">
        <v>77</v>
      </c>
      <c r="AI64" s="7">
        <v>83</v>
      </c>
      <c r="AJ64" s="6" t="s">
        <v>77</v>
      </c>
      <c r="AK64" s="7">
        <v>77</v>
      </c>
      <c r="AL64" s="16">
        <f>E64*4+G64*3+J64*2+M64*1+O64*2+P64*2+R64*2+S64*1+U64*2.5+V64*1+X64*3+Y64*3+Z64*3+AA64*6+AB64*1+AI64*1+AK64*2</f>
        <v>3063.5</v>
      </c>
      <c r="AM64" s="16">
        <v>39.5</v>
      </c>
      <c r="AN64" s="16">
        <f t="shared" si="6"/>
        <v>77.556962025316452</v>
      </c>
      <c r="AO64" s="5"/>
      <c r="AP64" s="6" t="s">
        <v>211</v>
      </c>
      <c r="AQ64" s="8" t="s">
        <v>212</v>
      </c>
      <c r="AR64" s="6" t="s">
        <v>80</v>
      </c>
      <c r="AS64" s="6" t="s">
        <v>77</v>
      </c>
      <c r="AT64" s="7">
        <v>73</v>
      </c>
      <c r="AU64" s="6" t="s">
        <v>77</v>
      </c>
      <c r="AV64" s="6" t="s">
        <v>77</v>
      </c>
      <c r="AW64" s="7">
        <v>34</v>
      </c>
      <c r="AX64" s="6" t="s">
        <v>77</v>
      </c>
      <c r="AY64" s="6" t="s">
        <v>77</v>
      </c>
      <c r="AZ64" s="7">
        <v>72</v>
      </c>
      <c r="BA64" s="7">
        <v>48</v>
      </c>
      <c r="BB64" s="6" t="s">
        <v>77</v>
      </c>
      <c r="BC64" s="6" t="s">
        <v>77</v>
      </c>
      <c r="BD64" s="6" t="s">
        <v>77</v>
      </c>
      <c r="BE64" s="7">
        <v>67</v>
      </c>
      <c r="BF64" s="6" t="s">
        <v>80</v>
      </c>
      <c r="BG64" s="7">
        <v>75</v>
      </c>
      <c r="BH64" s="6" t="s">
        <v>79</v>
      </c>
      <c r="BI64" s="6" t="s">
        <v>77</v>
      </c>
      <c r="BJ64" s="6" t="s">
        <v>77</v>
      </c>
      <c r="BK64" s="6" t="s">
        <v>79</v>
      </c>
      <c r="BL64" s="6" t="s">
        <v>93</v>
      </c>
      <c r="BM64" s="6" t="s">
        <v>77</v>
      </c>
      <c r="BN64" s="7">
        <v>79</v>
      </c>
      <c r="BO64" s="7">
        <v>60</v>
      </c>
      <c r="BP64" s="7"/>
      <c r="BQ64" s="22">
        <f>AR64*1+AT64*2+AW64*3.5+AZ64*1+BA64*2.5+BE64*2+BF64*1+BG64*3+BH64*2+BK64*2+BL64*2+BN64*3+BO64*2</f>
        <v>1793</v>
      </c>
      <c r="BR64" s="16">
        <v>27</v>
      </c>
      <c r="BS64" s="16">
        <f t="shared" si="7"/>
        <v>66.407407407407405</v>
      </c>
      <c r="BT64" s="16">
        <f t="shared" si="8"/>
        <v>4856.5</v>
      </c>
      <c r="BU64" s="16">
        <f t="shared" si="9"/>
        <v>66.5</v>
      </c>
      <c r="BV64" s="16">
        <f t="shared" si="10"/>
        <v>73.030075187969928</v>
      </c>
      <c r="BW64" s="16">
        <v>0</v>
      </c>
      <c r="BX64" s="16">
        <f t="shared" si="11"/>
        <v>73.030075187969928</v>
      </c>
    </row>
    <row r="65" spans="1:76" x14ac:dyDescent="0.15">
      <c r="A65" s="4">
        <v>62</v>
      </c>
      <c r="B65" s="6" t="s">
        <v>213</v>
      </c>
      <c r="C65" s="8" t="s">
        <v>214</v>
      </c>
      <c r="D65" s="6" t="s">
        <v>77</v>
      </c>
      <c r="E65" s="7">
        <v>61</v>
      </c>
      <c r="F65" s="6" t="s">
        <v>77</v>
      </c>
      <c r="G65" s="7">
        <v>82</v>
      </c>
      <c r="H65" s="6" t="s">
        <v>77</v>
      </c>
      <c r="I65" s="6" t="s">
        <v>77</v>
      </c>
      <c r="J65" s="7">
        <v>71</v>
      </c>
      <c r="K65" s="6" t="s">
        <v>77</v>
      </c>
      <c r="L65" s="6" t="s">
        <v>77</v>
      </c>
      <c r="M65" s="6" t="s">
        <v>80</v>
      </c>
      <c r="N65" s="6" t="s">
        <v>77</v>
      </c>
      <c r="O65" s="6" t="s">
        <v>79</v>
      </c>
      <c r="P65" s="6" t="s">
        <v>77</v>
      </c>
      <c r="Q65" s="6" t="s">
        <v>77</v>
      </c>
      <c r="R65" s="7">
        <v>69</v>
      </c>
      <c r="S65" s="6" t="s">
        <v>80</v>
      </c>
      <c r="T65" s="6" t="s">
        <v>77</v>
      </c>
      <c r="U65" s="7">
        <v>81</v>
      </c>
      <c r="V65" s="6" t="s">
        <v>80</v>
      </c>
      <c r="W65" s="6" t="s">
        <v>77</v>
      </c>
      <c r="X65" s="7">
        <v>83</v>
      </c>
      <c r="Y65" s="7">
        <v>82</v>
      </c>
      <c r="Z65" s="7">
        <v>66</v>
      </c>
      <c r="AA65" s="7">
        <v>73</v>
      </c>
      <c r="AB65" s="7">
        <v>83</v>
      </c>
      <c r="AC65" s="7">
        <v>68</v>
      </c>
      <c r="AD65" s="6" t="s">
        <v>77</v>
      </c>
      <c r="AE65" s="6" t="s">
        <v>77</v>
      </c>
      <c r="AF65" s="6" t="s">
        <v>77</v>
      </c>
      <c r="AG65" s="6" t="s">
        <v>77</v>
      </c>
      <c r="AH65" s="6" t="s">
        <v>77</v>
      </c>
      <c r="AI65" s="7">
        <v>84</v>
      </c>
      <c r="AJ65" s="6" t="s">
        <v>77</v>
      </c>
      <c r="AK65" s="6" t="s">
        <v>168</v>
      </c>
      <c r="AL65" s="16">
        <f>E65*4+G65*3+J65*2+M65*1+O65*2+R65*2+S65*1+U65*2.5+V65*1+X65*3+Y65*3+Z65*3+AA65*6+AB65*1+AC65*2+AI65*1+AK65*2</f>
        <v>2917.5</v>
      </c>
      <c r="AM65" s="16">
        <v>39.5</v>
      </c>
      <c r="AN65" s="16">
        <f t="shared" si="6"/>
        <v>73.860759493670884</v>
      </c>
      <c r="AO65" s="5"/>
      <c r="AP65" s="6" t="s">
        <v>213</v>
      </c>
      <c r="AQ65" s="8" t="s">
        <v>214</v>
      </c>
      <c r="AR65" s="6" t="s">
        <v>93</v>
      </c>
      <c r="AS65" s="6" t="s">
        <v>77</v>
      </c>
      <c r="AT65" s="7">
        <v>66</v>
      </c>
      <c r="AU65" s="6" t="s">
        <v>77</v>
      </c>
      <c r="AV65" s="6" t="s">
        <v>77</v>
      </c>
      <c r="AW65" s="7">
        <v>37</v>
      </c>
      <c r="AX65" s="6" t="s">
        <v>77</v>
      </c>
      <c r="AY65" s="7">
        <v>82</v>
      </c>
      <c r="AZ65" s="7">
        <v>80</v>
      </c>
      <c r="BA65" s="7">
        <v>63</v>
      </c>
      <c r="BB65" s="6" t="s">
        <v>77</v>
      </c>
      <c r="BC65" s="6" t="s">
        <v>77</v>
      </c>
      <c r="BD65" s="6" t="s">
        <v>77</v>
      </c>
      <c r="BE65" s="7">
        <v>74</v>
      </c>
      <c r="BF65" s="6" t="s">
        <v>93</v>
      </c>
      <c r="BG65" s="7">
        <v>72</v>
      </c>
      <c r="BH65" s="6" t="s">
        <v>79</v>
      </c>
      <c r="BI65" s="6" t="s">
        <v>77</v>
      </c>
      <c r="BJ65" s="6" t="s">
        <v>77</v>
      </c>
      <c r="BK65" s="6" t="s">
        <v>79</v>
      </c>
      <c r="BL65" s="6" t="s">
        <v>79</v>
      </c>
      <c r="BM65" s="6" t="s">
        <v>77</v>
      </c>
      <c r="BN65" s="7">
        <v>87</v>
      </c>
      <c r="BO65" s="7">
        <v>70</v>
      </c>
      <c r="BP65" s="7"/>
      <c r="BQ65" s="22">
        <f>AR65*1+AT65*2+AW65*3.5+AY65*2.5+AZ65*1+BA65*2.5+BE65*2+BF65*1+BG65*3+BH65*2+BK65*2+BL65*2+BN65*3+BO65*2</f>
        <v>2109</v>
      </c>
      <c r="BR65" s="16">
        <v>29.5</v>
      </c>
      <c r="BS65" s="16">
        <f t="shared" si="7"/>
        <v>71.491525423728817</v>
      </c>
      <c r="BT65" s="16">
        <f t="shared" si="8"/>
        <v>5026.5</v>
      </c>
      <c r="BU65" s="16">
        <f t="shared" si="9"/>
        <v>69</v>
      </c>
      <c r="BV65" s="16">
        <f t="shared" si="10"/>
        <v>72.847826086956516</v>
      </c>
      <c r="BW65" s="16">
        <v>0</v>
      </c>
      <c r="BX65" s="16">
        <f t="shared" si="11"/>
        <v>72.847826086956516</v>
      </c>
    </row>
    <row r="66" spans="1:76" x14ac:dyDescent="0.15">
      <c r="A66" s="4">
        <v>63</v>
      </c>
      <c r="B66" s="6" t="s">
        <v>215</v>
      </c>
      <c r="C66" s="6" t="s">
        <v>216</v>
      </c>
      <c r="D66" s="6" t="s">
        <v>77</v>
      </c>
      <c r="E66" s="7">
        <v>69</v>
      </c>
      <c r="F66" s="6" t="s">
        <v>77</v>
      </c>
      <c r="G66" s="7">
        <v>82</v>
      </c>
      <c r="H66" s="6" t="s">
        <v>77</v>
      </c>
      <c r="I66" s="6" t="s">
        <v>77</v>
      </c>
      <c r="J66" s="7">
        <v>78</v>
      </c>
      <c r="K66" s="6" t="s">
        <v>77</v>
      </c>
      <c r="L66" s="6" t="s">
        <v>77</v>
      </c>
      <c r="M66" s="6" t="s">
        <v>79</v>
      </c>
      <c r="N66" s="6" t="s">
        <v>77</v>
      </c>
      <c r="O66" s="6" t="s">
        <v>79</v>
      </c>
      <c r="P66" s="7">
        <v>81</v>
      </c>
      <c r="Q66" s="6" t="s">
        <v>77</v>
      </c>
      <c r="R66" s="7">
        <v>69</v>
      </c>
      <c r="S66" s="6" t="s">
        <v>80</v>
      </c>
      <c r="T66" s="6" t="s">
        <v>77</v>
      </c>
      <c r="U66" s="7">
        <v>72</v>
      </c>
      <c r="V66" s="6" t="s">
        <v>93</v>
      </c>
      <c r="W66" s="6" t="s">
        <v>77</v>
      </c>
      <c r="X66" s="7">
        <v>72</v>
      </c>
      <c r="Y66" s="7">
        <v>93</v>
      </c>
      <c r="Z66" s="7">
        <v>65</v>
      </c>
      <c r="AA66" s="7">
        <v>72</v>
      </c>
      <c r="AB66" s="7">
        <v>78</v>
      </c>
      <c r="AC66" s="6" t="s">
        <v>77</v>
      </c>
      <c r="AD66" s="6" t="s">
        <v>77</v>
      </c>
      <c r="AE66" s="6" t="s">
        <v>77</v>
      </c>
      <c r="AF66" s="6" t="s">
        <v>77</v>
      </c>
      <c r="AG66" s="6" t="s">
        <v>77</v>
      </c>
      <c r="AH66" s="6" t="s">
        <v>77</v>
      </c>
      <c r="AI66" s="7">
        <v>82</v>
      </c>
      <c r="AJ66" s="6" t="s">
        <v>77</v>
      </c>
      <c r="AK66" s="7">
        <v>70</v>
      </c>
      <c r="AL66" s="16">
        <f>E66*4+G66*3+J66*2+M66*1+O66*2+P66*2+R66*2+S66*1+U66*2.5+V66*1+X66*3+Y66*3+Z66*3+AA66*6+AB66*1+AI66*1+AK66*2</f>
        <v>2975</v>
      </c>
      <c r="AM66" s="16">
        <v>39.5</v>
      </c>
      <c r="AN66" s="16">
        <f t="shared" si="6"/>
        <v>75.316455696202539</v>
      </c>
      <c r="AO66" s="5"/>
      <c r="AP66" s="6" t="s">
        <v>215</v>
      </c>
      <c r="AQ66" s="8" t="s">
        <v>216</v>
      </c>
      <c r="AR66" s="6" t="s">
        <v>80</v>
      </c>
      <c r="AS66" s="6" t="s">
        <v>77</v>
      </c>
      <c r="AT66" s="7">
        <v>75</v>
      </c>
      <c r="AU66" s="6" t="s">
        <v>77</v>
      </c>
      <c r="AV66" s="6" t="s">
        <v>77</v>
      </c>
      <c r="AW66" s="7">
        <v>14</v>
      </c>
      <c r="AX66" s="6" t="s">
        <v>77</v>
      </c>
      <c r="AY66" s="6" t="s">
        <v>77</v>
      </c>
      <c r="AZ66" s="7">
        <v>82</v>
      </c>
      <c r="BA66" s="7">
        <v>61</v>
      </c>
      <c r="BB66" s="6" t="s">
        <v>77</v>
      </c>
      <c r="BC66" s="6" t="s">
        <v>77</v>
      </c>
      <c r="BD66" s="6" t="s">
        <v>77</v>
      </c>
      <c r="BE66" s="7">
        <v>77</v>
      </c>
      <c r="BF66" s="6" t="s">
        <v>80</v>
      </c>
      <c r="BG66" s="7">
        <v>87</v>
      </c>
      <c r="BH66" s="6" t="s">
        <v>79</v>
      </c>
      <c r="BI66" s="6" t="s">
        <v>77</v>
      </c>
      <c r="BJ66" s="6" t="s">
        <v>77</v>
      </c>
      <c r="BK66" s="6" t="s">
        <v>79</v>
      </c>
      <c r="BL66" s="6" t="s">
        <v>80</v>
      </c>
      <c r="BM66" s="6" t="s">
        <v>77</v>
      </c>
      <c r="BN66" s="7">
        <v>85</v>
      </c>
      <c r="BO66" s="7">
        <v>60</v>
      </c>
      <c r="BP66" s="7"/>
      <c r="BQ66" s="22">
        <f>AR66*1+AT66*2+AW66*3.5+AZ66*1+BA66*2.5+BE66*2+BF66*1+BG66*3+BH66*2+BK66*2+BL66*2+BN66*3+BO66*2</f>
        <v>1863.5</v>
      </c>
      <c r="BR66" s="16">
        <v>27</v>
      </c>
      <c r="BS66" s="16">
        <f t="shared" si="7"/>
        <v>69.018518518518519</v>
      </c>
      <c r="BT66" s="16">
        <f t="shared" si="8"/>
        <v>4838.5</v>
      </c>
      <c r="BU66" s="16">
        <f t="shared" si="9"/>
        <v>66.5</v>
      </c>
      <c r="BV66" s="16">
        <f t="shared" si="10"/>
        <v>72.759398496240607</v>
      </c>
      <c r="BW66" s="16">
        <v>0</v>
      </c>
      <c r="BX66" s="16">
        <f t="shared" si="11"/>
        <v>72.759398496240607</v>
      </c>
    </row>
    <row r="67" spans="1:76" x14ac:dyDescent="0.15">
      <c r="A67" s="3">
        <v>64</v>
      </c>
      <c r="B67" s="6" t="s">
        <v>217</v>
      </c>
      <c r="C67" s="6" t="s">
        <v>218</v>
      </c>
      <c r="D67" s="6" t="s">
        <v>77</v>
      </c>
      <c r="E67" s="7">
        <v>65</v>
      </c>
      <c r="F67" s="6" t="s">
        <v>77</v>
      </c>
      <c r="G67" s="7">
        <v>80</v>
      </c>
      <c r="H67" s="6" t="s">
        <v>77</v>
      </c>
      <c r="I67" s="6" t="s">
        <v>77</v>
      </c>
      <c r="J67" s="6" t="s">
        <v>77</v>
      </c>
      <c r="K67" s="6" t="s">
        <v>77</v>
      </c>
      <c r="L67" s="6" t="s">
        <v>77</v>
      </c>
      <c r="M67" s="6" t="s">
        <v>79</v>
      </c>
      <c r="N67" s="6" t="s">
        <v>77</v>
      </c>
      <c r="O67" s="6" t="s">
        <v>79</v>
      </c>
      <c r="P67" s="7">
        <v>80</v>
      </c>
      <c r="Q67" s="6" t="s">
        <v>77</v>
      </c>
      <c r="R67" s="7">
        <v>72</v>
      </c>
      <c r="S67" s="6" t="s">
        <v>80</v>
      </c>
      <c r="T67" s="6" t="s">
        <v>77</v>
      </c>
      <c r="U67" s="7">
        <v>80</v>
      </c>
      <c r="V67" s="6" t="s">
        <v>80</v>
      </c>
      <c r="W67" s="6" t="s">
        <v>77</v>
      </c>
      <c r="X67" s="7">
        <v>85</v>
      </c>
      <c r="Y67" s="7">
        <v>66</v>
      </c>
      <c r="Z67" s="7">
        <v>63</v>
      </c>
      <c r="AA67" s="7">
        <v>66</v>
      </c>
      <c r="AB67" s="7">
        <v>79</v>
      </c>
      <c r="AC67" s="7">
        <v>66</v>
      </c>
      <c r="AD67" s="6" t="s">
        <v>77</v>
      </c>
      <c r="AE67" s="6" t="s">
        <v>77</v>
      </c>
      <c r="AF67" s="6" t="s">
        <v>77</v>
      </c>
      <c r="AG67" s="6" t="s">
        <v>77</v>
      </c>
      <c r="AH67" s="6" t="s">
        <v>77</v>
      </c>
      <c r="AI67" s="7">
        <v>84</v>
      </c>
      <c r="AJ67" s="6" t="s">
        <v>77</v>
      </c>
      <c r="AK67" s="7">
        <v>68</v>
      </c>
      <c r="AL67" s="16">
        <f>E67*4+G67*3+M67*1+O67*2+P67*2+R67*2+S67*1+U67*2.5+V67*1+X67*3+Y67*3+Z67*3+AA67*6+AB67*1+AC67*2+AI67*1+AK67*2</f>
        <v>2878</v>
      </c>
      <c r="AM67" s="16">
        <v>39.5</v>
      </c>
      <c r="AN67" s="16">
        <f t="shared" si="6"/>
        <v>72.860759493670884</v>
      </c>
      <c r="AO67" s="5"/>
      <c r="AP67" s="6" t="s">
        <v>217</v>
      </c>
      <c r="AQ67" s="6" t="s">
        <v>218</v>
      </c>
      <c r="AR67" s="6" t="s">
        <v>80</v>
      </c>
      <c r="AS67" s="6" t="s">
        <v>77</v>
      </c>
      <c r="AT67" s="7">
        <v>76</v>
      </c>
      <c r="AU67" s="6" t="s">
        <v>77</v>
      </c>
      <c r="AV67" s="6" t="s">
        <v>77</v>
      </c>
      <c r="AW67" s="6" t="s">
        <v>77</v>
      </c>
      <c r="AX67" s="6" t="s">
        <v>77</v>
      </c>
      <c r="AY67" s="7">
        <v>84</v>
      </c>
      <c r="AZ67" s="7">
        <v>83</v>
      </c>
      <c r="BA67" s="6" t="s">
        <v>77</v>
      </c>
      <c r="BB67" s="6" t="s">
        <v>77</v>
      </c>
      <c r="BC67" s="6" t="s">
        <v>77</v>
      </c>
      <c r="BD67" s="6" t="s">
        <v>77</v>
      </c>
      <c r="BE67" s="7">
        <v>60</v>
      </c>
      <c r="BF67" s="6" t="s">
        <v>80</v>
      </c>
      <c r="BG67" s="7">
        <v>83</v>
      </c>
      <c r="BH67" s="6" t="s">
        <v>79</v>
      </c>
      <c r="BI67" s="6" t="s">
        <v>77</v>
      </c>
      <c r="BJ67" s="6" t="s">
        <v>77</v>
      </c>
      <c r="BK67" s="6" t="s">
        <v>79</v>
      </c>
      <c r="BL67" s="6" t="s">
        <v>80</v>
      </c>
      <c r="BM67" s="6" t="s">
        <v>77</v>
      </c>
      <c r="BN67" s="7">
        <v>82</v>
      </c>
      <c r="BO67" s="7">
        <v>65</v>
      </c>
      <c r="BP67" s="7"/>
      <c r="BQ67" s="22">
        <f>AR67*1+AT67*2+AY67*1+AZ67*1+BE67*2+BF67*1+BG67*3+BH67*2+BK67*2+BL67*2+BN67*3+BO67*2</f>
        <v>1704</v>
      </c>
      <c r="BR67" s="16">
        <v>23.5</v>
      </c>
      <c r="BS67" s="16">
        <f t="shared" si="7"/>
        <v>72.510638297872347</v>
      </c>
      <c r="BT67" s="16">
        <f t="shared" si="8"/>
        <v>4582</v>
      </c>
      <c r="BU67" s="16">
        <f t="shared" si="9"/>
        <v>63</v>
      </c>
      <c r="BV67" s="16">
        <f t="shared" si="10"/>
        <v>72.730158730158735</v>
      </c>
      <c r="BW67" s="16">
        <v>0</v>
      </c>
      <c r="BX67" s="16">
        <f t="shared" si="11"/>
        <v>72.730158730158735</v>
      </c>
    </row>
    <row r="68" spans="1:76" x14ac:dyDescent="0.15">
      <c r="A68" s="4">
        <v>65</v>
      </c>
      <c r="B68" s="6" t="s">
        <v>219</v>
      </c>
      <c r="C68" s="8" t="s">
        <v>220</v>
      </c>
      <c r="D68" s="6" t="s">
        <v>77</v>
      </c>
      <c r="E68" s="7">
        <v>60</v>
      </c>
      <c r="F68" s="6" t="s">
        <v>77</v>
      </c>
      <c r="G68" s="7">
        <v>89</v>
      </c>
      <c r="H68" s="6" t="s">
        <v>77</v>
      </c>
      <c r="I68" s="6" t="s">
        <v>77</v>
      </c>
      <c r="J68" s="7">
        <v>81</v>
      </c>
      <c r="K68" s="6" t="s">
        <v>77</v>
      </c>
      <c r="L68" s="6" t="s">
        <v>77</v>
      </c>
      <c r="M68" s="6" t="s">
        <v>79</v>
      </c>
      <c r="N68" s="6" t="s">
        <v>77</v>
      </c>
      <c r="O68" s="6" t="s">
        <v>79</v>
      </c>
      <c r="P68" s="7">
        <v>64</v>
      </c>
      <c r="Q68" s="6" t="s">
        <v>77</v>
      </c>
      <c r="R68" s="7">
        <v>61</v>
      </c>
      <c r="S68" s="6" t="s">
        <v>80</v>
      </c>
      <c r="T68" s="6" t="s">
        <v>77</v>
      </c>
      <c r="U68" s="7">
        <v>78</v>
      </c>
      <c r="V68" s="6" t="s">
        <v>80</v>
      </c>
      <c r="W68" s="6" t="s">
        <v>77</v>
      </c>
      <c r="X68" s="7">
        <v>85</v>
      </c>
      <c r="Y68" s="7">
        <v>89</v>
      </c>
      <c r="Z68" s="7">
        <v>71</v>
      </c>
      <c r="AA68" s="6" t="s">
        <v>221</v>
      </c>
      <c r="AB68" s="7">
        <v>83</v>
      </c>
      <c r="AC68" s="6" t="s">
        <v>77</v>
      </c>
      <c r="AD68" s="6" t="s">
        <v>77</v>
      </c>
      <c r="AE68" s="6" t="s">
        <v>77</v>
      </c>
      <c r="AF68" s="6" t="s">
        <v>77</v>
      </c>
      <c r="AG68" s="6" t="s">
        <v>77</v>
      </c>
      <c r="AH68" s="6" t="s">
        <v>77</v>
      </c>
      <c r="AI68" s="7">
        <v>84</v>
      </c>
      <c r="AJ68" s="6" t="s">
        <v>77</v>
      </c>
      <c r="AK68" s="7">
        <v>63</v>
      </c>
      <c r="AL68" s="16">
        <f>E68*4+G68*3+J68*2+M68*1+O68*2+P68*2+R68*2+S68*1+U68*2.5+V68*1+X68*3+Y68*3+Z68*3+AA68*6+AB68*1+AI68*1+AK68*2</f>
        <v>2805</v>
      </c>
      <c r="AM68" s="16">
        <v>39.5</v>
      </c>
      <c r="AN68" s="16">
        <f t="shared" ref="AN68:AN99" si="12">AL68/AM68</f>
        <v>71.012658227848107</v>
      </c>
      <c r="AO68" s="5"/>
      <c r="AP68" s="6" t="s">
        <v>219</v>
      </c>
      <c r="AQ68" s="6" t="s">
        <v>220</v>
      </c>
      <c r="AR68" s="6" t="s">
        <v>79</v>
      </c>
      <c r="AS68" s="6" t="s">
        <v>77</v>
      </c>
      <c r="AT68" s="7">
        <v>70</v>
      </c>
      <c r="AU68" s="6" t="s">
        <v>77</v>
      </c>
      <c r="AV68" s="6" t="s">
        <v>77</v>
      </c>
      <c r="AW68" s="6" t="s">
        <v>77</v>
      </c>
      <c r="AX68" s="6" t="s">
        <v>77</v>
      </c>
      <c r="AY68" s="6" t="s">
        <v>77</v>
      </c>
      <c r="AZ68" s="7">
        <v>74</v>
      </c>
      <c r="BA68" s="6" t="s">
        <v>77</v>
      </c>
      <c r="BB68" s="6" t="s">
        <v>77</v>
      </c>
      <c r="BC68" s="6" t="s">
        <v>77</v>
      </c>
      <c r="BD68" s="6" t="s">
        <v>77</v>
      </c>
      <c r="BE68" s="7">
        <v>69</v>
      </c>
      <c r="BF68" s="6" t="s">
        <v>93</v>
      </c>
      <c r="BG68" s="7">
        <v>69</v>
      </c>
      <c r="BH68" s="6" t="s">
        <v>79</v>
      </c>
      <c r="BI68" s="6" t="s">
        <v>77</v>
      </c>
      <c r="BJ68" s="6" t="s">
        <v>77</v>
      </c>
      <c r="BK68" s="6" t="s">
        <v>79</v>
      </c>
      <c r="BL68" s="6" t="s">
        <v>79</v>
      </c>
      <c r="BM68" s="6" t="s">
        <v>77</v>
      </c>
      <c r="BN68" s="7">
        <v>82</v>
      </c>
      <c r="BO68" s="7">
        <v>63</v>
      </c>
      <c r="BP68" s="7"/>
      <c r="BQ68" s="22">
        <f>AR68*1+AT68*2+AZ68*1+BE68*2+BF68*1+BG68*3+BH68*2+BK68*2+BL68*2+BN68*3+BO68*2</f>
        <v>1591</v>
      </c>
      <c r="BR68" s="16">
        <v>21</v>
      </c>
      <c r="BS68" s="16">
        <f t="shared" ref="BS68:BS99" si="13">BQ68/BR68</f>
        <v>75.761904761904759</v>
      </c>
      <c r="BT68" s="16">
        <f t="shared" ref="BT68:BT99" si="14">AL68+BQ68</f>
        <v>4396</v>
      </c>
      <c r="BU68" s="16">
        <f t="shared" ref="BU68:BU99" si="15">AM68+BR68</f>
        <v>60.5</v>
      </c>
      <c r="BV68" s="16">
        <f t="shared" ref="BV68:BV99" si="16">BT68/BU68</f>
        <v>72.661157024793383</v>
      </c>
      <c r="BW68" s="16">
        <v>0</v>
      </c>
      <c r="BX68" s="16">
        <f t="shared" ref="BX68:BX99" si="17">BV68+BW68</f>
        <v>72.661157024793383</v>
      </c>
    </row>
    <row r="69" spans="1:76" x14ac:dyDescent="0.15">
      <c r="A69" s="4">
        <v>66</v>
      </c>
      <c r="B69" s="6" t="s">
        <v>222</v>
      </c>
      <c r="C69" s="6" t="s">
        <v>223</v>
      </c>
      <c r="D69" s="6" t="s">
        <v>77</v>
      </c>
      <c r="E69" s="7">
        <v>64</v>
      </c>
      <c r="F69" s="6" t="s">
        <v>77</v>
      </c>
      <c r="G69" s="7">
        <v>82</v>
      </c>
      <c r="H69" s="6" t="s">
        <v>77</v>
      </c>
      <c r="I69" s="6" t="s">
        <v>77</v>
      </c>
      <c r="J69" s="7">
        <v>72</v>
      </c>
      <c r="K69" s="6" t="s">
        <v>77</v>
      </c>
      <c r="L69" s="6" t="s">
        <v>77</v>
      </c>
      <c r="M69" s="6" t="s">
        <v>80</v>
      </c>
      <c r="N69" s="6" t="s">
        <v>77</v>
      </c>
      <c r="O69" s="6" t="s">
        <v>79</v>
      </c>
      <c r="P69" s="6" t="s">
        <v>77</v>
      </c>
      <c r="Q69" s="6" t="s">
        <v>77</v>
      </c>
      <c r="R69" s="7">
        <v>67</v>
      </c>
      <c r="S69" s="6" t="s">
        <v>80</v>
      </c>
      <c r="T69" s="6" t="s">
        <v>77</v>
      </c>
      <c r="U69" s="7">
        <v>80</v>
      </c>
      <c r="V69" s="6" t="s">
        <v>80</v>
      </c>
      <c r="W69" s="6" t="s">
        <v>77</v>
      </c>
      <c r="X69" s="7">
        <v>84</v>
      </c>
      <c r="Y69" s="7">
        <v>80</v>
      </c>
      <c r="Z69" s="7">
        <v>67</v>
      </c>
      <c r="AA69" s="7">
        <v>67</v>
      </c>
      <c r="AB69" s="7">
        <v>75</v>
      </c>
      <c r="AC69" s="7">
        <v>72</v>
      </c>
      <c r="AD69" s="6" t="s">
        <v>77</v>
      </c>
      <c r="AE69" s="6" t="s">
        <v>77</v>
      </c>
      <c r="AF69" s="6" t="s">
        <v>77</v>
      </c>
      <c r="AG69" s="6" t="s">
        <v>77</v>
      </c>
      <c r="AH69" s="6" t="s">
        <v>77</v>
      </c>
      <c r="AI69" s="7">
        <v>87</v>
      </c>
      <c r="AJ69" s="6" t="s">
        <v>77</v>
      </c>
      <c r="AK69" s="7">
        <v>68</v>
      </c>
      <c r="AL69" s="16">
        <f>E69*4+G69*3+J69*2+M69*1+O69*2+R69*2+S69*1+U69*2.5+V69*1+X69*3+Y69*3+Z69*3+AA69*6+AB69*1+AC69*2+AI69*1+AK69*2</f>
        <v>2912</v>
      </c>
      <c r="AM69" s="16">
        <v>39.5</v>
      </c>
      <c r="AN69" s="16">
        <f t="shared" si="12"/>
        <v>73.721518987341767</v>
      </c>
      <c r="AO69" s="5"/>
      <c r="AP69" s="6" t="s">
        <v>222</v>
      </c>
      <c r="AQ69" s="8" t="s">
        <v>223</v>
      </c>
      <c r="AR69" s="6" t="s">
        <v>93</v>
      </c>
      <c r="AS69" s="6" t="s">
        <v>77</v>
      </c>
      <c r="AT69" s="7">
        <v>69</v>
      </c>
      <c r="AU69" s="6" t="s">
        <v>77</v>
      </c>
      <c r="AV69" s="6" t="s">
        <v>77</v>
      </c>
      <c r="AW69" s="7">
        <v>31</v>
      </c>
      <c r="AX69" s="6" t="s">
        <v>77</v>
      </c>
      <c r="AY69" s="7">
        <v>83</v>
      </c>
      <c r="AZ69" s="7">
        <v>91</v>
      </c>
      <c r="BA69" s="7">
        <v>61</v>
      </c>
      <c r="BB69" s="6" t="s">
        <v>77</v>
      </c>
      <c r="BC69" s="6" t="s">
        <v>77</v>
      </c>
      <c r="BD69" s="6" t="s">
        <v>77</v>
      </c>
      <c r="BE69" s="7">
        <v>74</v>
      </c>
      <c r="BF69" s="6" t="s">
        <v>93</v>
      </c>
      <c r="BG69" s="7">
        <v>79</v>
      </c>
      <c r="BH69" s="6" t="s">
        <v>79</v>
      </c>
      <c r="BI69" s="6" t="s">
        <v>77</v>
      </c>
      <c r="BJ69" s="6" t="s">
        <v>77</v>
      </c>
      <c r="BK69" s="6" t="s">
        <v>79</v>
      </c>
      <c r="BL69" s="6" t="s">
        <v>80</v>
      </c>
      <c r="BM69" s="6" t="s">
        <v>77</v>
      </c>
      <c r="BN69" s="7">
        <v>85</v>
      </c>
      <c r="BO69" s="7">
        <v>69</v>
      </c>
      <c r="BP69" s="7"/>
      <c r="BQ69" s="22">
        <f>AR69*1+AT69*2+AW69*3.5+AY69*2.5+AZ69*1+BA69*2.5+BE69*2+BF69*1+BG69*3+BH69*2+BK69*2+BL69*2+BN69*3+BO69*2</f>
        <v>2095.5</v>
      </c>
      <c r="BR69" s="16">
        <v>29.5</v>
      </c>
      <c r="BS69" s="16">
        <f t="shared" si="13"/>
        <v>71.033898305084747</v>
      </c>
      <c r="BT69" s="16">
        <f t="shared" si="14"/>
        <v>5007.5</v>
      </c>
      <c r="BU69" s="16">
        <f t="shared" si="15"/>
        <v>69</v>
      </c>
      <c r="BV69" s="16">
        <f t="shared" si="16"/>
        <v>72.572463768115938</v>
      </c>
      <c r="BW69" s="16">
        <v>0</v>
      </c>
      <c r="BX69" s="16">
        <f t="shared" si="17"/>
        <v>72.572463768115938</v>
      </c>
    </row>
    <row r="70" spans="1:76" x14ac:dyDescent="0.15">
      <c r="A70" s="4">
        <v>67</v>
      </c>
      <c r="B70" s="6" t="s">
        <v>224</v>
      </c>
      <c r="C70" s="8" t="s">
        <v>225</v>
      </c>
      <c r="D70" s="6" t="s">
        <v>77</v>
      </c>
      <c r="E70" s="6" t="s">
        <v>221</v>
      </c>
      <c r="F70" s="6" t="s">
        <v>77</v>
      </c>
      <c r="G70" s="7">
        <v>80</v>
      </c>
      <c r="H70" s="6" t="s">
        <v>77</v>
      </c>
      <c r="I70" s="6" t="s">
        <v>77</v>
      </c>
      <c r="J70" s="7">
        <v>70</v>
      </c>
      <c r="K70" s="6" t="s">
        <v>77</v>
      </c>
      <c r="L70" s="6" t="s">
        <v>77</v>
      </c>
      <c r="M70" s="6" t="s">
        <v>79</v>
      </c>
      <c r="N70" s="6" t="s">
        <v>77</v>
      </c>
      <c r="O70" s="6" t="s">
        <v>79</v>
      </c>
      <c r="P70" s="6" t="s">
        <v>77</v>
      </c>
      <c r="Q70" s="6" t="s">
        <v>77</v>
      </c>
      <c r="R70" s="7">
        <v>69</v>
      </c>
      <c r="S70" s="6" t="s">
        <v>80</v>
      </c>
      <c r="T70" s="6" t="s">
        <v>77</v>
      </c>
      <c r="U70" s="7">
        <v>79</v>
      </c>
      <c r="V70" s="6" t="s">
        <v>93</v>
      </c>
      <c r="W70" s="6" t="s">
        <v>77</v>
      </c>
      <c r="X70" s="7">
        <v>70</v>
      </c>
      <c r="Y70" s="7">
        <v>96</v>
      </c>
      <c r="Z70" s="7">
        <v>60</v>
      </c>
      <c r="AA70" s="7">
        <v>64</v>
      </c>
      <c r="AB70" s="7">
        <v>77</v>
      </c>
      <c r="AC70" s="6" t="s">
        <v>181</v>
      </c>
      <c r="AD70" s="6" t="s">
        <v>77</v>
      </c>
      <c r="AE70" s="6" t="s">
        <v>77</v>
      </c>
      <c r="AF70" s="6" t="s">
        <v>77</v>
      </c>
      <c r="AG70" s="6" t="s">
        <v>77</v>
      </c>
      <c r="AH70" s="6" t="s">
        <v>77</v>
      </c>
      <c r="AI70" s="7">
        <v>88</v>
      </c>
      <c r="AJ70" s="6" t="s">
        <v>77</v>
      </c>
      <c r="AK70" s="6" t="s">
        <v>226</v>
      </c>
      <c r="AL70" s="16">
        <f>E70*4+G70*3+J70*2+M70*1+O70*2+R70*2+S70*1+U70*2.5+V70*1+X70*3+Y70*3+Z70*3+AA70*6+AB70*1+AC70*2+AI70*1+AK70*2</f>
        <v>2725.5</v>
      </c>
      <c r="AM70" s="16">
        <v>39.5</v>
      </c>
      <c r="AN70" s="16">
        <f t="shared" si="12"/>
        <v>69</v>
      </c>
      <c r="AO70" s="5"/>
      <c r="AP70" s="6" t="s">
        <v>224</v>
      </c>
      <c r="AQ70" s="6" t="s">
        <v>225</v>
      </c>
      <c r="AR70" s="6" t="s">
        <v>93</v>
      </c>
      <c r="AS70" s="6" t="s">
        <v>77</v>
      </c>
      <c r="AT70" s="7">
        <v>76</v>
      </c>
      <c r="AU70" s="6" t="s">
        <v>77</v>
      </c>
      <c r="AV70" s="6" t="s">
        <v>77</v>
      </c>
      <c r="AW70" s="6" t="s">
        <v>77</v>
      </c>
      <c r="AX70" s="6" t="s">
        <v>77</v>
      </c>
      <c r="AY70" s="7">
        <v>75</v>
      </c>
      <c r="AZ70" s="7">
        <v>82</v>
      </c>
      <c r="BA70" s="6" t="s">
        <v>77</v>
      </c>
      <c r="BB70" s="6" t="s">
        <v>77</v>
      </c>
      <c r="BC70" s="6" t="s">
        <v>77</v>
      </c>
      <c r="BD70" s="6" t="s">
        <v>77</v>
      </c>
      <c r="BE70" s="7">
        <v>70</v>
      </c>
      <c r="BF70" s="6" t="s">
        <v>93</v>
      </c>
      <c r="BG70" s="7">
        <v>88</v>
      </c>
      <c r="BH70" s="6" t="s">
        <v>79</v>
      </c>
      <c r="BI70" s="6" t="s">
        <v>77</v>
      </c>
      <c r="BJ70" s="6" t="s">
        <v>77</v>
      </c>
      <c r="BK70" s="6" t="s">
        <v>79</v>
      </c>
      <c r="BL70" s="6" t="s">
        <v>80</v>
      </c>
      <c r="BM70" s="6" t="s">
        <v>77</v>
      </c>
      <c r="BN70" s="7">
        <v>84</v>
      </c>
      <c r="BO70" s="7">
        <v>73</v>
      </c>
      <c r="BP70" s="7"/>
      <c r="BQ70" s="22">
        <f>AR70*1+AT70*2+AY70*2.5+AZ70*1+BE70*2+BF70*1+BG70*3+BH70*2+BK70*2+BL70*2+BN70*3+BO70*2</f>
        <v>1843.5</v>
      </c>
      <c r="BR70" s="16">
        <v>23.5</v>
      </c>
      <c r="BS70" s="16">
        <f t="shared" si="13"/>
        <v>78.446808510638292</v>
      </c>
      <c r="BT70" s="16">
        <f t="shared" si="14"/>
        <v>4569</v>
      </c>
      <c r="BU70" s="16">
        <f t="shared" si="15"/>
        <v>63</v>
      </c>
      <c r="BV70" s="16">
        <f t="shared" si="16"/>
        <v>72.523809523809518</v>
      </c>
      <c r="BW70" s="16">
        <v>0</v>
      </c>
      <c r="BX70" s="16">
        <f t="shared" si="17"/>
        <v>72.523809523809518</v>
      </c>
    </row>
    <row r="71" spans="1:76" x14ac:dyDescent="0.15">
      <c r="A71" s="4">
        <v>68</v>
      </c>
      <c r="B71" s="6" t="s">
        <v>227</v>
      </c>
      <c r="C71" s="8" t="s">
        <v>228</v>
      </c>
      <c r="D71" s="6" t="s">
        <v>77</v>
      </c>
      <c r="E71" s="7">
        <v>61</v>
      </c>
      <c r="F71" s="6" t="s">
        <v>77</v>
      </c>
      <c r="G71" s="7">
        <v>86</v>
      </c>
      <c r="H71" s="6" t="s">
        <v>77</v>
      </c>
      <c r="I71" s="6" t="s">
        <v>77</v>
      </c>
      <c r="J71" s="7">
        <v>65</v>
      </c>
      <c r="K71" s="6" t="s">
        <v>77</v>
      </c>
      <c r="L71" s="6" t="s">
        <v>77</v>
      </c>
      <c r="M71" s="6" t="s">
        <v>80</v>
      </c>
      <c r="N71" s="6" t="s">
        <v>77</v>
      </c>
      <c r="O71" s="6" t="s">
        <v>79</v>
      </c>
      <c r="P71" s="6" t="s">
        <v>77</v>
      </c>
      <c r="Q71" s="6" t="s">
        <v>77</v>
      </c>
      <c r="R71" s="7">
        <v>71</v>
      </c>
      <c r="S71" s="6" t="s">
        <v>79</v>
      </c>
      <c r="T71" s="6" t="s">
        <v>77</v>
      </c>
      <c r="U71" s="7">
        <v>73</v>
      </c>
      <c r="V71" s="6" t="s">
        <v>93</v>
      </c>
      <c r="W71" s="6" t="s">
        <v>77</v>
      </c>
      <c r="X71" s="7">
        <v>64</v>
      </c>
      <c r="Y71" s="7">
        <v>84</v>
      </c>
      <c r="Z71" s="7">
        <v>62</v>
      </c>
      <c r="AA71" s="6" t="s">
        <v>168</v>
      </c>
      <c r="AB71" s="7">
        <v>78</v>
      </c>
      <c r="AC71" s="7">
        <v>68</v>
      </c>
      <c r="AD71" s="6" t="s">
        <v>77</v>
      </c>
      <c r="AE71" s="6" t="s">
        <v>77</v>
      </c>
      <c r="AF71" s="6" t="s">
        <v>77</v>
      </c>
      <c r="AG71" s="6" t="s">
        <v>77</v>
      </c>
      <c r="AH71" s="6" t="s">
        <v>77</v>
      </c>
      <c r="AI71" s="7">
        <v>86</v>
      </c>
      <c r="AJ71" s="6" t="s">
        <v>77</v>
      </c>
      <c r="AK71" s="7">
        <v>62</v>
      </c>
      <c r="AL71" s="16">
        <f>E71*4+G71*3+J71*2+M71*1+O71*2+R71*2+S71*1+U71*2.5+V71*1+X71*3+Y71*3+Z71*3+AA71*6+AB71*1+AC71*2+AI71*1+AK71*2</f>
        <v>2753.5</v>
      </c>
      <c r="AM71" s="16">
        <v>39.5</v>
      </c>
      <c r="AN71" s="16">
        <f t="shared" si="12"/>
        <v>69.708860759493675</v>
      </c>
      <c r="AO71" s="5"/>
      <c r="AP71" s="6" t="s">
        <v>227</v>
      </c>
      <c r="AQ71" s="6" t="s">
        <v>228</v>
      </c>
      <c r="AR71" s="6" t="s">
        <v>93</v>
      </c>
      <c r="AS71" s="6" t="s">
        <v>77</v>
      </c>
      <c r="AT71" s="7">
        <v>75</v>
      </c>
      <c r="AU71" s="6" t="s">
        <v>77</v>
      </c>
      <c r="AV71" s="6" t="s">
        <v>77</v>
      </c>
      <c r="AW71" s="6" t="s">
        <v>77</v>
      </c>
      <c r="AX71" s="6" t="s">
        <v>77</v>
      </c>
      <c r="AY71" s="7">
        <v>64</v>
      </c>
      <c r="AZ71" s="7">
        <v>78</v>
      </c>
      <c r="BA71" s="6" t="s">
        <v>77</v>
      </c>
      <c r="BB71" s="6" t="s">
        <v>77</v>
      </c>
      <c r="BC71" s="6" t="s">
        <v>77</v>
      </c>
      <c r="BD71" s="6" t="s">
        <v>77</v>
      </c>
      <c r="BE71" s="7">
        <v>70</v>
      </c>
      <c r="BF71" s="6" t="s">
        <v>93</v>
      </c>
      <c r="BG71" s="7">
        <v>86</v>
      </c>
      <c r="BH71" s="6" t="s">
        <v>79</v>
      </c>
      <c r="BI71" s="6" t="s">
        <v>77</v>
      </c>
      <c r="BJ71" s="6" t="s">
        <v>77</v>
      </c>
      <c r="BK71" s="6" t="s">
        <v>79</v>
      </c>
      <c r="BL71" s="6" t="s">
        <v>79</v>
      </c>
      <c r="BM71" s="6" t="s">
        <v>77</v>
      </c>
      <c r="BN71" s="7">
        <v>81</v>
      </c>
      <c r="BO71" s="7">
        <v>72</v>
      </c>
      <c r="BP71" s="7"/>
      <c r="BQ71" s="22">
        <f>AR71*1+AT71*2+AY71*2.5+AZ71*1+BE71*2+BF71*1+BG71*3+BH71*2+BK71*2+BL71*2+BN71*3+BO71*2</f>
        <v>1813</v>
      </c>
      <c r="BR71" s="16">
        <v>23.5</v>
      </c>
      <c r="BS71" s="16">
        <f t="shared" si="13"/>
        <v>77.148936170212764</v>
      </c>
      <c r="BT71" s="16">
        <f t="shared" si="14"/>
        <v>4566.5</v>
      </c>
      <c r="BU71" s="16">
        <f t="shared" si="15"/>
        <v>63</v>
      </c>
      <c r="BV71" s="16">
        <f t="shared" si="16"/>
        <v>72.484126984126988</v>
      </c>
      <c r="BW71" s="16">
        <v>0</v>
      </c>
      <c r="BX71" s="16">
        <f t="shared" si="17"/>
        <v>72.484126984126988</v>
      </c>
    </row>
    <row r="72" spans="1:76" x14ac:dyDescent="0.15">
      <c r="A72" s="4">
        <v>69</v>
      </c>
      <c r="B72" s="6" t="s">
        <v>229</v>
      </c>
      <c r="C72" s="8" t="s">
        <v>230</v>
      </c>
      <c r="D72" s="6" t="s">
        <v>77</v>
      </c>
      <c r="E72" s="6" t="s">
        <v>204</v>
      </c>
      <c r="F72" s="6" t="s">
        <v>77</v>
      </c>
      <c r="G72" s="7">
        <v>75</v>
      </c>
      <c r="H72" s="6" t="s">
        <v>77</v>
      </c>
      <c r="I72" s="6" t="s">
        <v>77</v>
      </c>
      <c r="J72" s="7">
        <v>72</v>
      </c>
      <c r="K72" s="6" t="s">
        <v>77</v>
      </c>
      <c r="L72" s="6" t="s">
        <v>77</v>
      </c>
      <c r="M72" s="6" t="s">
        <v>79</v>
      </c>
      <c r="N72" s="6" t="s">
        <v>77</v>
      </c>
      <c r="O72" s="6" t="s">
        <v>79</v>
      </c>
      <c r="P72" s="6" t="s">
        <v>77</v>
      </c>
      <c r="Q72" s="6" t="s">
        <v>77</v>
      </c>
      <c r="R72" s="7">
        <v>66</v>
      </c>
      <c r="S72" s="6" t="s">
        <v>79</v>
      </c>
      <c r="T72" s="6" t="s">
        <v>77</v>
      </c>
      <c r="U72" s="7">
        <v>78</v>
      </c>
      <c r="V72" s="6" t="s">
        <v>80</v>
      </c>
      <c r="W72" s="6" t="s">
        <v>77</v>
      </c>
      <c r="X72" s="7">
        <v>76</v>
      </c>
      <c r="Y72" s="7">
        <v>88</v>
      </c>
      <c r="Z72" s="7">
        <v>67</v>
      </c>
      <c r="AA72" s="7">
        <v>63</v>
      </c>
      <c r="AB72" s="7">
        <v>85</v>
      </c>
      <c r="AC72" s="7">
        <v>65</v>
      </c>
      <c r="AD72" s="6" t="s">
        <v>77</v>
      </c>
      <c r="AE72" s="6" t="s">
        <v>77</v>
      </c>
      <c r="AF72" s="6" t="s">
        <v>77</v>
      </c>
      <c r="AG72" s="6" t="s">
        <v>77</v>
      </c>
      <c r="AH72" s="6" t="s">
        <v>77</v>
      </c>
      <c r="AI72" s="7">
        <v>88</v>
      </c>
      <c r="AJ72" s="6" t="s">
        <v>77</v>
      </c>
      <c r="AK72" s="7">
        <v>88</v>
      </c>
      <c r="AL72" s="16">
        <f>E72*4+G72*3+J72*2+M72*1+O72*2+R72*2+S72*1+U72*2.5+V72*1+X72*3+Y72*3+Z72*3+AA72*6+AB72*1+AC72*2+AI72*1+AK72*2</f>
        <v>2873</v>
      </c>
      <c r="AM72" s="16">
        <v>39.5</v>
      </c>
      <c r="AN72" s="16">
        <f t="shared" si="12"/>
        <v>72.734177215189874</v>
      </c>
      <c r="AO72" s="5"/>
      <c r="AP72" s="6" t="s">
        <v>229</v>
      </c>
      <c r="AQ72" s="8" t="s">
        <v>230</v>
      </c>
      <c r="AR72" s="6" t="s">
        <v>93</v>
      </c>
      <c r="AS72" s="6" t="s">
        <v>77</v>
      </c>
      <c r="AT72" s="7">
        <v>71</v>
      </c>
      <c r="AU72" s="6" t="s">
        <v>77</v>
      </c>
      <c r="AV72" s="6" t="s">
        <v>77</v>
      </c>
      <c r="AW72" s="7">
        <v>34</v>
      </c>
      <c r="AX72" s="6" t="s">
        <v>77</v>
      </c>
      <c r="AY72" s="7">
        <v>86</v>
      </c>
      <c r="AZ72" s="7">
        <v>81</v>
      </c>
      <c r="BA72" s="7">
        <v>60</v>
      </c>
      <c r="BB72" s="6" t="s">
        <v>77</v>
      </c>
      <c r="BC72" s="6" t="s">
        <v>77</v>
      </c>
      <c r="BD72" s="6" t="s">
        <v>77</v>
      </c>
      <c r="BE72" s="7">
        <v>83</v>
      </c>
      <c r="BF72" s="6" t="s">
        <v>93</v>
      </c>
      <c r="BG72" s="7">
        <v>81</v>
      </c>
      <c r="BH72" s="6" t="s">
        <v>79</v>
      </c>
      <c r="BI72" s="6" t="s">
        <v>77</v>
      </c>
      <c r="BJ72" s="6" t="s">
        <v>77</v>
      </c>
      <c r="BK72" s="6" t="s">
        <v>79</v>
      </c>
      <c r="BL72" s="6" t="s">
        <v>79</v>
      </c>
      <c r="BM72" s="6" t="s">
        <v>77</v>
      </c>
      <c r="BN72" s="7">
        <v>79</v>
      </c>
      <c r="BO72" s="7">
        <v>61</v>
      </c>
      <c r="BP72" s="7"/>
      <c r="BQ72" s="22">
        <f>AR72*1+AT72*2+AW72*3.5+AY72*2.5+AZ72*1+BA72*2.5+BE72*2+BF72*1+BG72*3+BH72*2+BK72*2+BL72*2+BN72*3+BO72*2</f>
        <v>2115</v>
      </c>
      <c r="BR72" s="16">
        <v>29.5</v>
      </c>
      <c r="BS72" s="16">
        <f t="shared" si="13"/>
        <v>71.694915254237287</v>
      </c>
      <c r="BT72" s="16">
        <f t="shared" si="14"/>
        <v>4988</v>
      </c>
      <c r="BU72" s="16">
        <f t="shared" si="15"/>
        <v>69</v>
      </c>
      <c r="BV72" s="16">
        <f t="shared" si="16"/>
        <v>72.289855072463766</v>
      </c>
      <c r="BW72" s="16">
        <v>0</v>
      </c>
      <c r="BX72" s="16">
        <f t="shared" si="17"/>
        <v>72.289855072463766</v>
      </c>
    </row>
    <row r="73" spans="1:76" x14ac:dyDescent="0.15">
      <c r="A73" s="4">
        <v>70</v>
      </c>
      <c r="B73" s="6" t="s">
        <v>231</v>
      </c>
      <c r="C73" s="6" t="s">
        <v>232</v>
      </c>
      <c r="D73" s="6" t="s">
        <v>77</v>
      </c>
      <c r="E73" s="7">
        <v>60</v>
      </c>
      <c r="F73" s="6" t="s">
        <v>77</v>
      </c>
      <c r="G73" s="7">
        <v>80</v>
      </c>
      <c r="H73" s="6" t="s">
        <v>77</v>
      </c>
      <c r="I73" s="6" t="s">
        <v>77</v>
      </c>
      <c r="J73" s="7">
        <v>73</v>
      </c>
      <c r="K73" s="6" t="s">
        <v>77</v>
      </c>
      <c r="L73" s="6" t="s">
        <v>77</v>
      </c>
      <c r="M73" s="6" t="s">
        <v>79</v>
      </c>
      <c r="N73" s="6" t="s">
        <v>77</v>
      </c>
      <c r="O73" s="6" t="s">
        <v>79</v>
      </c>
      <c r="P73" s="7">
        <v>79</v>
      </c>
      <c r="Q73" s="6" t="s">
        <v>77</v>
      </c>
      <c r="R73" s="7">
        <v>68</v>
      </c>
      <c r="S73" s="6" t="s">
        <v>79</v>
      </c>
      <c r="T73" s="6" t="s">
        <v>77</v>
      </c>
      <c r="U73" s="7">
        <v>72</v>
      </c>
      <c r="V73" s="6" t="s">
        <v>80</v>
      </c>
      <c r="W73" s="6" t="s">
        <v>77</v>
      </c>
      <c r="X73" s="7">
        <v>73</v>
      </c>
      <c r="Y73" s="7">
        <v>92</v>
      </c>
      <c r="Z73" s="7">
        <v>60</v>
      </c>
      <c r="AA73" s="7">
        <v>69</v>
      </c>
      <c r="AB73" s="7">
        <v>87</v>
      </c>
      <c r="AC73" s="6" t="s">
        <v>77</v>
      </c>
      <c r="AD73" s="6" t="s">
        <v>77</v>
      </c>
      <c r="AE73" s="6" t="s">
        <v>77</v>
      </c>
      <c r="AF73" s="6" t="s">
        <v>77</v>
      </c>
      <c r="AG73" s="6" t="s">
        <v>77</v>
      </c>
      <c r="AH73" s="6" t="s">
        <v>77</v>
      </c>
      <c r="AI73" s="7">
        <v>86</v>
      </c>
      <c r="AJ73" s="6" t="s">
        <v>77</v>
      </c>
      <c r="AK73" s="7">
        <v>69</v>
      </c>
      <c r="AL73" s="16">
        <f>E73*4+G73*3+J73*2+M73*1+O73*2+P73*2+R73*2+S73*1+U73*2.5+V73*1+X73*3+Y73*3+Z73*3+AA73*6+AB73*1+AI73*1+AK73*2</f>
        <v>2915</v>
      </c>
      <c r="AM73" s="16">
        <v>39.5</v>
      </c>
      <c r="AN73" s="16">
        <f t="shared" si="12"/>
        <v>73.797468354430379</v>
      </c>
      <c r="AO73" s="5"/>
      <c r="AP73" s="6" t="s">
        <v>231</v>
      </c>
      <c r="AQ73" s="8" t="s">
        <v>232</v>
      </c>
      <c r="AR73" s="6" t="s">
        <v>79</v>
      </c>
      <c r="AS73" s="6" t="s">
        <v>77</v>
      </c>
      <c r="AT73" s="7">
        <v>68</v>
      </c>
      <c r="AU73" s="6" t="s">
        <v>77</v>
      </c>
      <c r="AV73" s="6" t="s">
        <v>77</v>
      </c>
      <c r="AW73" s="7">
        <v>38</v>
      </c>
      <c r="AX73" s="6" t="s">
        <v>77</v>
      </c>
      <c r="AY73" s="6" t="s">
        <v>77</v>
      </c>
      <c r="AZ73" s="7">
        <v>70</v>
      </c>
      <c r="BA73" s="7">
        <v>63</v>
      </c>
      <c r="BB73" s="6" t="s">
        <v>77</v>
      </c>
      <c r="BC73" s="6" t="s">
        <v>77</v>
      </c>
      <c r="BD73" s="6" t="s">
        <v>77</v>
      </c>
      <c r="BE73" s="7">
        <v>70</v>
      </c>
      <c r="BF73" s="6" t="s">
        <v>80</v>
      </c>
      <c r="BG73" s="7">
        <v>69</v>
      </c>
      <c r="BH73" s="6" t="s">
        <v>79</v>
      </c>
      <c r="BI73" s="6" t="s">
        <v>77</v>
      </c>
      <c r="BJ73" s="6" t="s">
        <v>77</v>
      </c>
      <c r="BK73" s="6" t="s">
        <v>79</v>
      </c>
      <c r="BL73" s="6" t="s">
        <v>79</v>
      </c>
      <c r="BM73" s="6" t="s">
        <v>77</v>
      </c>
      <c r="BN73" s="7">
        <v>82</v>
      </c>
      <c r="BO73" s="7">
        <v>64</v>
      </c>
      <c r="BP73" s="7"/>
      <c r="BQ73" s="22">
        <f>AR73*1+AT73*2+AW73*3.5+AZ73*1+BA73*2.5+BE73*2+BF73*1+BG73*3+BH73*2+BK73*2+BL73*2+BN73*3+BO73*2</f>
        <v>1887.5</v>
      </c>
      <c r="BR73" s="16">
        <v>27</v>
      </c>
      <c r="BS73" s="16">
        <f t="shared" si="13"/>
        <v>69.907407407407405</v>
      </c>
      <c r="BT73" s="16">
        <f t="shared" si="14"/>
        <v>4802.5</v>
      </c>
      <c r="BU73" s="16">
        <f t="shared" si="15"/>
        <v>66.5</v>
      </c>
      <c r="BV73" s="16">
        <f t="shared" si="16"/>
        <v>72.218045112781951</v>
      </c>
      <c r="BW73" s="16">
        <v>0</v>
      </c>
      <c r="BX73" s="16">
        <f t="shared" si="17"/>
        <v>72.218045112781951</v>
      </c>
    </row>
    <row r="74" spans="1:76" x14ac:dyDescent="0.15">
      <c r="A74" s="4">
        <v>71</v>
      </c>
      <c r="B74" s="6" t="s">
        <v>233</v>
      </c>
      <c r="C74" s="8" t="s">
        <v>234</v>
      </c>
      <c r="D74" s="6" t="s">
        <v>77</v>
      </c>
      <c r="E74" s="7">
        <v>74</v>
      </c>
      <c r="F74" s="6" t="s">
        <v>77</v>
      </c>
      <c r="G74" s="7">
        <v>88</v>
      </c>
      <c r="H74" s="6" t="s">
        <v>77</v>
      </c>
      <c r="I74" s="6" t="s">
        <v>77</v>
      </c>
      <c r="J74" s="7">
        <v>77</v>
      </c>
      <c r="K74" s="6" t="s">
        <v>77</v>
      </c>
      <c r="L74" s="6" t="s">
        <v>77</v>
      </c>
      <c r="M74" s="6" t="s">
        <v>80</v>
      </c>
      <c r="N74" s="6" t="s">
        <v>77</v>
      </c>
      <c r="O74" s="6" t="s">
        <v>79</v>
      </c>
      <c r="P74" s="7">
        <v>83</v>
      </c>
      <c r="Q74" s="6" t="s">
        <v>77</v>
      </c>
      <c r="R74" s="7">
        <v>68</v>
      </c>
      <c r="S74" s="6" t="s">
        <v>80</v>
      </c>
      <c r="T74" s="6" t="s">
        <v>77</v>
      </c>
      <c r="U74" s="7">
        <v>81</v>
      </c>
      <c r="V74" s="6" t="s">
        <v>80</v>
      </c>
      <c r="W74" s="6" t="s">
        <v>77</v>
      </c>
      <c r="X74" s="7">
        <v>76</v>
      </c>
      <c r="Y74" s="7">
        <v>75</v>
      </c>
      <c r="Z74" s="7">
        <v>63</v>
      </c>
      <c r="AA74" s="6" t="s">
        <v>102</v>
      </c>
      <c r="AB74" s="7">
        <v>78</v>
      </c>
      <c r="AC74" s="6" t="s">
        <v>77</v>
      </c>
      <c r="AD74" s="6" t="s">
        <v>77</v>
      </c>
      <c r="AE74" s="6" t="s">
        <v>77</v>
      </c>
      <c r="AF74" s="6" t="s">
        <v>77</v>
      </c>
      <c r="AG74" s="6" t="s">
        <v>77</v>
      </c>
      <c r="AH74" s="6" t="s">
        <v>77</v>
      </c>
      <c r="AI74" s="7">
        <v>83</v>
      </c>
      <c r="AJ74" s="6" t="s">
        <v>77</v>
      </c>
      <c r="AK74" s="7">
        <v>74</v>
      </c>
      <c r="AL74" s="16">
        <f>E74*4+G74*3+J74*2+M74*1+O74*2+P74*2+R74*2+S74*1+U74*2.5+V74*1+X74*3+Y74*3+Z74*3+AA74*6+AB74*1+AI74*1+AK74*2</f>
        <v>2906.5</v>
      </c>
      <c r="AM74" s="16">
        <v>39.5</v>
      </c>
      <c r="AN74" s="16">
        <f t="shared" si="12"/>
        <v>73.582278481012665</v>
      </c>
      <c r="AO74" s="5"/>
      <c r="AP74" s="6" t="s">
        <v>233</v>
      </c>
      <c r="AQ74" s="8" t="s">
        <v>234</v>
      </c>
      <c r="AR74" s="6" t="s">
        <v>80</v>
      </c>
      <c r="AS74" s="6" t="s">
        <v>77</v>
      </c>
      <c r="AT74" s="7">
        <v>76</v>
      </c>
      <c r="AU74" s="6" t="s">
        <v>77</v>
      </c>
      <c r="AV74" s="6" t="s">
        <v>77</v>
      </c>
      <c r="AW74" s="7">
        <v>42</v>
      </c>
      <c r="AX74" s="6" t="s">
        <v>77</v>
      </c>
      <c r="AY74" s="6" t="s">
        <v>77</v>
      </c>
      <c r="AZ74" s="7">
        <v>74</v>
      </c>
      <c r="BA74" s="7">
        <v>61</v>
      </c>
      <c r="BB74" s="6" t="s">
        <v>77</v>
      </c>
      <c r="BC74" s="6" t="s">
        <v>77</v>
      </c>
      <c r="BD74" s="6" t="s">
        <v>77</v>
      </c>
      <c r="BE74" s="7">
        <v>67</v>
      </c>
      <c r="BF74" s="6" t="s">
        <v>93</v>
      </c>
      <c r="BG74" s="7">
        <v>62</v>
      </c>
      <c r="BH74" s="6" t="s">
        <v>79</v>
      </c>
      <c r="BI74" s="6" t="s">
        <v>77</v>
      </c>
      <c r="BJ74" s="6" t="s">
        <v>77</v>
      </c>
      <c r="BK74" s="6" t="s">
        <v>79</v>
      </c>
      <c r="BL74" s="6" t="s">
        <v>78</v>
      </c>
      <c r="BM74" s="6" t="s">
        <v>77</v>
      </c>
      <c r="BN74" s="7">
        <v>80</v>
      </c>
      <c r="BO74" s="7">
        <v>70</v>
      </c>
      <c r="BP74" s="7"/>
      <c r="BQ74" s="22">
        <f>AR74*1+AT74*2+AW74*3.5+AZ74*1+BA74*2.5+BE74*2+BF74*1+BG74*3+BH74*2+BK74*2+BL74*2+BN74*3+BO74*2</f>
        <v>1895.5</v>
      </c>
      <c r="BR74" s="16">
        <v>27</v>
      </c>
      <c r="BS74" s="16">
        <f t="shared" si="13"/>
        <v>70.203703703703709</v>
      </c>
      <c r="BT74" s="16">
        <f t="shared" si="14"/>
        <v>4802</v>
      </c>
      <c r="BU74" s="16">
        <f t="shared" si="15"/>
        <v>66.5</v>
      </c>
      <c r="BV74" s="16">
        <f t="shared" si="16"/>
        <v>72.21052631578948</v>
      </c>
      <c r="BW74" s="16">
        <v>0</v>
      </c>
      <c r="BX74" s="16">
        <f t="shared" si="17"/>
        <v>72.21052631578948</v>
      </c>
    </row>
    <row r="75" spans="1:76" x14ac:dyDescent="0.15">
      <c r="A75" s="4">
        <v>72</v>
      </c>
      <c r="B75" s="6" t="s">
        <v>235</v>
      </c>
      <c r="C75" s="8" t="s">
        <v>236</v>
      </c>
      <c r="D75" s="6" t="s">
        <v>77</v>
      </c>
      <c r="E75" s="7">
        <v>71</v>
      </c>
      <c r="F75" s="6" t="s">
        <v>77</v>
      </c>
      <c r="G75" s="7">
        <v>81</v>
      </c>
      <c r="H75" s="6" t="s">
        <v>77</v>
      </c>
      <c r="I75" s="6" t="s">
        <v>77</v>
      </c>
      <c r="J75" s="7">
        <v>86</v>
      </c>
      <c r="K75" s="6" t="s">
        <v>77</v>
      </c>
      <c r="L75" s="6" t="s">
        <v>77</v>
      </c>
      <c r="M75" s="6" t="s">
        <v>93</v>
      </c>
      <c r="N75" s="6" t="s">
        <v>77</v>
      </c>
      <c r="O75" s="6" t="s">
        <v>79</v>
      </c>
      <c r="P75" s="7">
        <v>69</v>
      </c>
      <c r="Q75" s="6" t="s">
        <v>77</v>
      </c>
      <c r="R75" s="7">
        <v>67</v>
      </c>
      <c r="S75" s="6" t="s">
        <v>79</v>
      </c>
      <c r="T75" s="6" t="s">
        <v>77</v>
      </c>
      <c r="U75" s="7">
        <v>68</v>
      </c>
      <c r="V75" s="6" t="s">
        <v>93</v>
      </c>
      <c r="W75" s="6" t="s">
        <v>77</v>
      </c>
      <c r="X75" s="7">
        <v>83</v>
      </c>
      <c r="Y75" s="7">
        <v>87</v>
      </c>
      <c r="Z75" s="7">
        <v>69</v>
      </c>
      <c r="AA75" s="6" t="s">
        <v>237</v>
      </c>
      <c r="AB75" s="7">
        <v>83</v>
      </c>
      <c r="AC75" s="7">
        <v>69</v>
      </c>
      <c r="AD75" s="6" t="s">
        <v>77</v>
      </c>
      <c r="AE75" s="6" t="s">
        <v>77</v>
      </c>
      <c r="AF75" s="6" t="s">
        <v>77</v>
      </c>
      <c r="AG75" s="6" t="s">
        <v>77</v>
      </c>
      <c r="AH75" s="6" t="s">
        <v>77</v>
      </c>
      <c r="AI75" s="7">
        <v>82</v>
      </c>
      <c r="AJ75" s="6" t="s">
        <v>77</v>
      </c>
      <c r="AK75" s="7">
        <v>69</v>
      </c>
      <c r="AL75" s="16">
        <f>E75*4+G75*3+J75*2+M75*1+O75*2+P75*2+R75*2+S75*1+U75*2.5+V75*1+X75*3+Y75*3+Z75*3+AA75*6+AB75*1+AC75*2+AI75*1+AK75*2</f>
        <v>2972</v>
      </c>
      <c r="AM75" s="16">
        <v>41.5</v>
      </c>
      <c r="AN75" s="16">
        <f t="shared" si="12"/>
        <v>71.614457831325296</v>
      </c>
      <c r="AO75" s="5"/>
      <c r="AP75" s="6" t="s">
        <v>235</v>
      </c>
      <c r="AQ75" s="6" t="s">
        <v>236</v>
      </c>
      <c r="AR75" s="6" t="s">
        <v>80</v>
      </c>
      <c r="AS75" s="6" t="s">
        <v>77</v>
      </c>
      <c r="AT75" s="7">
        <v>73</v>
      </c>
      <c r="AU75" s="6" t="s">
        <v>77</v>
      </c>
      <c r="AV75" s="6" t="s">
        <v>77</v>
      </c>
      <c r="AW75" s="6" t="s">
        <v>77</v>
      </c>
      <c r="AX75" s="6" t="s">
        <v>77</v>
      </c>
      <c r="AY75" s="6" t="s">
        <v>77</v>
      </c>
      <c r="AZ75" s="7">
        <v>80</v>
      </c>
      <c r="BA75" s="6" t="s">
        <v>77</v>
      </c>
      <c r="BB75" s="6" t="s">
        <v>77</v>
      </c>
      <c r="BC75" s="6" t="s">
        <v>77</v>
      </c>
      <c r="BD75" s="6" t="s">
        <v>77</v>
      </c>
      <c r="BE75" s="7">
        <v>68</v>
      </c>
      <c r="BF75" s="6" t="s">
        <v>80</v>
      </c>
      <c r="BG75" s="7">
        <v>64</v>
      </c>
      <c r="BH75" s="6" t="s">
        <v>79</v>
      </c>
      <c r="BI75" s="6" t="s">
        <v>77</v>
      </c>
      <c r="BJ75" s="6" t="s">
        <v>77</v>
      </c>
      <c r="BK75" s="6" t="s">
        <v>79</v>
      </c>
      <c r="BL75" s="6" t="s">
        <v>80</v>
      </c>
      <c r="BM75" s="6" t="s">
        <v>77</v>
      </c>
      <c r="BN75" s="7">
        <v>74</v>
      </c>
      <c r="BO75" s="7">
        <v>60</v>
      </c>
      <c r="BP75" s="7"/>
      <c r="BQ75" s="22">
        <f>AR75*1+AT75*2+AZ75*1+BE75*2+BF75*1+BG75*3+BH75*2+BK75*2+BL75*2+BN75*3+BO75*2</f>
        <v>1536</v>
      </c>
      <c r="BR75" s="16">
        <v>21</v>
      </c>
      <c r="BS75" s="16">
        <f t="shared" si="13"/>
        <v>73.142857142857139</v>
      </c>
      <c r="BT75" s="16">
        <f t="shared" si="14"/>
        <v>4508</v>
      </c>
      <c r="BU75" s="16">
        <f t="shared" si="15"/>
        <v>62.5</v>
      </c>
      <c r="BV75" s="16">
        <f t="shared" si="16"/>
        <v>72.128</v>
      </c>
      <c r="BW75" s="16">
        <v>0</v>
      </c>
      <c r="BX75" s="16">
        <f t="shared" si="17"/>
        <v>72.128</v>
      </c>
    </row>
    <row r="76" spans="1:76" x14ac:dyDescent="0.15">
      <c r="A76" s="4">
        <v>73</v>
      </c>
      <c r="B76" s="6" t="s">
        <v>238</v>
      </c>
      <c r="C76" s="8" t="s">
        <v>239</v>
      </c>
      <c r="D76" s="6" t="s">
        <v>77</v>
      </c>
      <c r="E76" s="6" t="s">
        <v>181</v>
      </c>
      <c r="F76" s="6" t="s">
        <v>77</v>
      </c>
      <c r="G76" s="7">
        <v>85</v>
      </c>
      <c r="H76" s="6" t="s">
        <v>77</v>
      </c>
      <c r="I76" s="6" t="s">
        <v>77</v>
      </c>
      <c r="J76" s="7">
        <v>70</v>
      </c>
      <c r="K76" s="6" t="s">
        <v>77</v>
      </c>
      <c r="L76" s="6" t="s">
        <v>77</v>
      </c>
      <c r="M76" s="6" t="s">
        <v>79</v>
      </c>
      <c r="N76" s="6" t="s">
        <v>77</v>
      </c>
      <c r="O76" s="6" t="s">
        <v>79</v>
      </c>
      <c r="P76" s="6" t="s">
        <v>77</v>
      </c>
      <c r="Q76" s="6" t="s">
        <v>77</v>
      </c>
      <c r="R76" s="7">
        <v>61</v>
      </c>
      <c r="S76" s="6" t="s">
        <v>79</v>
      </c>
      <c r="T76" s="6" t="s">
        <v>77</v>
      </c>
      <c r="U76" s="7">
        <v>82</v>
      </c>
      <c r="V76" s="6" t="s">
        <v>79</v>
      </c>
      <c r="W76" s="6" t="s">
        <v>77</v>
      </c>
      <c r="X76" s="7">
        <v>69</v>
      </c>
      <c r="Y76" s="7">
        <v>88</v>
      </c>
      <c r="Z76" s="7">
        <v>62</v>
      </c>
      <c r="AA76" s="7">
        <v>67</v>
      </c>
      <c r="AB76" s="7">
        <v>83</v>
      </c>
      <c r="AC76" s="7">
        <v>64</v>
      </c>
      <c r="AD76" s="6" t="s">
        <v>77</v>
      </c>
      <c r="AE76" s="6" t="s">
        <v>77</v>
      </c>
      <c r="AF76" s="6" t="s">
        <v>77</v>
      </c>
      <c r="AG76" s="6" t="s">
        <v>77</v>
      </c>
      <c r="AH76" s="6" t="s">
        <v>77</v>
      </c>
      <c r="AI76" s="7">
        <v>82</v>
      </c>
      <c r="AJ76" s="6" t="s">
        <v>77</v>
      </c>
      <c r="AK76" s="7">
        <v>66</v>
      </c>
      <c r="AL76" s="16">
        <f>E76*4+G76*3+J76*2+M76*1+O76*2+R76*2+S76*1+U76*2.5+V76*1+X76*3+Y76*3+Z76*3+AA76*6+AB76*1+AC76*2+AI76*1+AK76*2</f>
        <v>2855</v>
      </c>
      <c r="AM76" s="16">
        <v>39.5</v>
      </c>
      <c r="AN76" s="16">
        <f t="shared" si="12"/>
        <v>72.278481012658233</v>
      </c>
      <c r="AO76" s="5"/>
      <c r="AP76" s="6" t="s">
        <v>238</v>
      </c>
      <c r="AQ76" s="8" t="s">
        <v>239</v>
      </c>
      <c r="AR76" s="6" t="s">
        <v>80</v>
      </c>
      <c r="AS76" s="6" t="s">
        <v>77</v>
      </c>
      <c r="AT76" s="7">
        <v>73</v>
      </c>
      <c r="AU76" s="6" t="s">
        <v>77</v>
      </c>
      <c r="AV76" s="6" t="s">
        <v>77</v>
      </c>
      <c r="AW76" s="7">
        <v>36</v>
      </c>
      <c r="AX76" s="6" t="s">
        <v>77</v>
      </c>
      <c r="AY76" s="7">
        <v>74</v>
      </c>
      <c r="AZ76" s="7">
        <v>81</v>
      </c>
      <c r="BA76" s="7">
        <v>60</v>
      </c>
      <c r="BB76" s="6" t="s">
        <v>77</v>
      </c>
      <c r="BC76" s="6" t="s">
        <v>77</v>
      </c>
      <c r="BD76" s="6" t="s">
        <v>77</v>
      </c>
      <c r="BE76" s="7">
        <v>71</v>
      </c>
      <c r="BF76" s="6" t="s">
        <v>79</v>
      </c>
      <c r="BG76" s="7">
        <v>72</v>
      </c>
      <c r="BH76" s="6" t="s">
        <v>79</v>
      </c>
      <c r="BI76" s="6" t="s">
        <v>77</v>
      </c>
      <c r="BJ76" s="6" t="s">
        <v>77</v>
      </c>
      <c r="BK76" s="6" t="s">
        <v>79</v>
      </c>
      <c r="BL76" s="6" t="s">
        <v>80</v>
      </c>
      <c r="BM76" s="6" t="s">
        <v>77</v>
      </c>
      <c r="BN76" s="7">
        <v>87</v>
      </c>
      <c r="BO76" s="7">
        <v>69</v>
      </c>
      <c r="BP76" s="7"/>
      <c r="BQ76" s="22">
        <f>AR76*1+AT76*2+AW76*3.5+AY76*2.5+AZ76*1+BA76*2.5+BE76*2+BF76*1+BG76*3+BH76*2+BK76*2+BL76*2+BN76*3+BO76*2</f>
        <v>2095</v>
      </c>
      <c r="BR76" s="16">
        <v>29.5</v>
      </c>
      <c r="BS76" s="16">
        <f t="shared" si="13"/>
        <v>71.016949152542367</v>
      </c>
      <c r="BT76" s="16">
        <f t="shared" si="14"/>
        <v>4950</v>
      </c>
      <c r="BU76" s="16">
        <f t="shared" si="15"/>
        <v>69</v>
      </c>
      <c r="BV76" s="16">
        <f t="shared" si="16"/>
        <v>71.739130434782609</v>
      </c>
      <c r="BW76" s="16">
        <v>0</v>
      </c>
      <c r="BX76" s="16">
        <f t="shared" si="17"/>
        <v>71.739130434782609</v>
      </c>
    </row>
    <row r="77" spans="1:76" x14ac:dyDescent="0.15">
      <c r="A77" s="4">
        <v>74</v>
      </c>
      <c r="B77" s="6" t="s">
        <v>240</v>
      </c>
      <c r="C77" s="6" t="s">
        <v>241</v>
      </c>
      <c r="D77" s="6" t="s">
        <v>77</v>
      </c>
      <c r="E77" s="7">
        <v>77</v>
      </c>
      <c r="F77" s="6" t="s">
        <v>77</v>
      </c>
      <c r="G77" s="7">
        <v>82</v>
      </c>
      <c r="H77" s="6" t="s">
        <v>77</v>
      </c>
      <c r="I77" s="6" t="s">
        <v>77</v>
      </c>
      <c r="J77" s="7">
        <v>69</v>
      </c>
      <c r="K77" s="6" t="s">
        <v>77</v>
      </c>
      <c r="L77" s="6" t="s">
        <v>77</v>
      </c>
      <c r="M77" s="6" t="s">
        <v>80</v>
      </c>
      <c r="N77" s="6" t="s">
        <v>77</v>
      </c>
      <c r="O77" s="6" t="s">
        <v>79</v>
      </c>
      <c r="P77" s="7">
        <v>77</v>
      </c>
      <c r="Q77" s="6" t="s">
        <v>77</v>
      </c>
      <c r="R77" s="7">
        <v>62</v>
      </c>
      <c r="S77" s="6" t="s">
        <v>79</v>
      </c>
      <c r="T77" s="6" t="s">
        <v>77</v>
      </c>
      <c r="U77" s="7">
        <v>80</v>
      </c>
      <c r="V77" s="6" t="s">
        <v>93</v>
      </c>
      <c r="W77" s="6" t="s">
        <v>77</v>
      </c>
      <c r="X77" s="7">
        <v>74</v>
      </c>
      <c r="Y77" s="7">
        <v>88</v>
      </c>
      <c r="Z77" s="7">
        <v>61</v>
      </c>
      <c r="AA77" s="7">
        <v>68</v>
      </c>
      <c r="AB77" s="7">
        <v>83</v>
      </c>
      <c r="AC77" s="7">
        <v>67</v>
      </c>
      <c r="AD77" s="6" t="s">
        <v>77</v>
      </c>
      <c r="AE77" s="6" t="s">
        <v>77</v>
      </c>
      <c r="AF77" s="6" t="s">
        <v>77</v>
      </c>
      <c r="AG77" s="6" t="s">
        <v>77</v>
      </c>
      <c r="AH77" s="6" t="s">
        <v>77</v>
      </c>
      <c r="AI77" s="7">
        <v>86</v>
      </c>
      <c r="AJ77" s="6" t="s">
        <v>77</v>
      </c>
      <c r="AK77" s="7">
        <v>65</v>
      </c>
      <c r="AL77" s="16">
        <f>E77*4+G77*3+J77*2+M77*1+O77*2+P77*2+R77*2+S77*1+U77*2.5+V77*1+X77*3+Y77*3+Z77*3+AA77*6+AB77*1+AC77*2+AI77*1+AK77*2</f>
        <v>3075</v>
      </c>
      <c r="AM77" s="16">
        <v>41.5</v>
      </c>
      <c r="AN77" s="16">
        <f t="shared" si="12"/>
        <v>74.096385542168676</v>
      </c>
      <c r="AO77" s="5"/>
      <c r="AP77" s="6" t="s">
        <v>240</v>
      </c>
      <c r="AQ77" s="8" t="s">
        <v>241</v>
      </c>
      <c r="AR77" s="6" t="s">
        <v>93</v>
      </c>
      <c r="AS77" s="6" t="s">
        <v>77</v>
      </c>
      <c r="AT77" s="7">
        <v>71</v>
      </c>
      <c r="AU77" s="6" t="s">
        <v>77</v>
      </c>
      <c r="AV77" s="6" t="s">
        <v>77</v>
      </c>
      <c r="AW77" s="7">
        <v>27</v>
      </c>
      <c r="AX77" s="6" t="s">
        <v>77</v>
      </c>
      <c r="AY77" s="6" t="s">
        <v>77</v>
      </c>
      <c r="AZ77" s="7">
        <v>73</v>
      </c>
      <c r="BA77" s="7">
        <v>54</v>
      </c>
      <c r="BB77" s="6" t="s">
        <v>77</v>
      </c>
      <c r="BC77" s="6" t="s">
        <v>77</v>
      </c>
      <c r="BD77" s="6" t="s">
        <v>77</v>
      </c>
      <c r="BE77" s="7">
        <v>74</v>
      </c>
      <c r="BF77" s="6" t="s">
        <v>80</v>
      </c>
      <c r="BG77" s="7">
        <v>68</v>
      </c>
      <c r="BH77" s="6" t="s">
        <v>79</v>
      </c>
      <c r="BI77" s="6" t="s">
        <v>77</v>
      </c>
      <c r="BJ77" s="6" t="s">
        <v>77</v>
      </c>
      <c r="BK77" s="6" t="s">
        <v>79</v>
      </c>
      <c r="BL77" s="6" t="s">
        <v>80</v>
      </c>
      <c r="BM77" s="6" t="s">
        <v>77</v>
      </c>
      <c r="BN77" s="7">
        <v>88</v>
      </c>
      <c r="BO77" s="7">
        <v>71</v>
      </c>
      <c r="BP77" s="7"/>
      <c r="BQ77" s="22">
        <f>AR77*1+AT77*2+AW77*3.5+AZ77*1+BA77*2.5+BE77*2+BF77*1+BG77*3+BH77*2+BK77*2+BL77*2+BN77*3+BO77*2</f>
        <v>1832.5</v>
      </c>
      <c r="BR77" s="16">
        <v>27</v>
      </c>
      <c r="BS77" s="16">
        <f t="shared" si="13"/>
        <v>67.870370370370367</v>
      </c>
      <c r="BT77" s="16">
        <f t="shared" si="14"/>
        <v>4907.5</v>
      </c>
      <c r="BU77" s="16">
        <f t="shared" si="15"/>
        <v>68.5</v>
      </c>
      <c r="BV77" s="16">
        <f t="shared" si="16"/>
        <v>71.642335766423358</v>
      </c>
      <c r="BW77" s="16">
        <v>0</v>
      </c>
      <c r="BX77" s="16">
        <f t="shared" si="17"/>
        <v>71.642335766423358</v>
      </c>
    </row>
    <row r="78" spans="1:76" x14ac:dyDescent="0.15">
      <c r="A78" s="4">
        <v>75</v>
      </c>
      <c r="B78" s="6" t="s">
        <v>242</v>
      </c>
      <c r="C78" s="6" t="s">
        <v>243</v>
      </c>
      <c r="D78" s="6" t="s">
        <v>77</v>
      </c>
      <c r="E78" s="7">
        <v>71</v>
      </c>
      <c r="F78" s="6" t="s">
        <v>77</v>
      </c>
      <c r="G78" s="7">
        <v>86</v>
      </c>
      <c r="H78" s="6" t="s">
        <v>77</v>
      </c>
      <c r="I78" s="6" t="s">
        <v>77</v>
      </c>
      <c r="J78" s="7">
        <v>77</v>
      </c>
      <c r="K78" s="6" t="s">
        <v>77</v>
      </c>
      <c r="L78" s="6" t="s">
        <v>77</v>
      </c>
      <c r="M78" s="6" t="s">
        <v>79</v>
      </c>
      <c r="N78" s="6" t="s">
        <v>77</v>
      </c>
      <c r="O78" s="6" t="s">
        <v>79</v>
      </c>
      <c r="P78" s="6" t="s">
        <v>77</v>
      </c>
      <c r="Q78" s="6" t="s">
        <v>77</v>
      </c>
      <c r="R78" s="7">
        <v>63</v>
      </c>
      <c r="S78" s="6" t="s">
        <v>79</v>
      </c>
      <c r="T78" s="6" t="s">
        <v>77</v>
      </c>
      <c r="U78" s="7">
        <v>77</v>
      </c>
      <c r="V78" s="6" t="s">
        <v>93</v>
      </c>
      <c r="W78" s="6" t="s">
        <v>77</v>
      </c>
      <c r="X78" s="7">
        <v>86</v>
      </c>
      <c r="Y78" s="7">
        <v>88</v>
      </c>
      <c r="Z78" s="7">
        <v>61</v>
      </c>
      <c r="AA78" s="7">
        <v>63</v>
      </c>
      <c r="AB78" s="7">
        <v>79</v>
      </c>
      <c r="AC78" s="7">
        <v>69</v>
      </c>
      <c r="AD78" s="6" t="s">
        <v>77</v>
      </c>
      <c r="AE78" s="6" t="s">
        <v>77</v>
      </c>
      <c r="AF78" s="6" t="s">
        <v>77</v>
      </c>
      <c r="AG78" s="6" t="s">
        <v>77</v>
      </c>
      <c r="AH78" s="6" t="s">
        <v>77</v>
      </c>
      <c r="AI78" s="7">
        <v>83</v>
      </c>
      <c r="AJ78" s="6" t="s">
        <v>77</v>
      </c>
      <c r="AK78" s="7">
        <v>75</v>
      </c>
      <c r="AL78" s="16">
        <f>E78*4+G78*3+J78*2+M78*1+O78*2+R78*2+S78*1+U78*2.5+V78*1+X78*3+Y78*3+Z78*3+AA78*6+AB78*1+AC78*2+AI78*1+AK78*2</f>
        <v>2952.5</v>
      </c>
      <c r="AM78" s="16">
        <v>39.5</v>
      </c>
      <c r="AN78" s="16">
        <f t="shared" si="12"/>
        <v>74.74683544303798</v>
      </c>
      <c r="AO78" s="5"/>
      <c r="AP78" s="6" t="s">
        <v>242</v>
      </c>
      <c r="AQ78" s="8" t="s">
        <v>243</v>
      </c>
      <c r="AR78" s="6" t="s">
        <v>80</v>
      </c>
      <c r="AS78" s="6" t="s">
        <v>77</v>
      </c>
      <c r="AT78" s="7">
        <v>67</v>
      </c>
      <c r="AU78" s="6" t="s">
        <v>77</v>
      </c>
      <c r="AV78" s="6" t="s">
        <v>77</v>
      </c>
      <c r="AW78" s="7">
        <v>36</v>
      </c>
      <c r="AX78" s="6" t="s">
        <v>77</v>
      </c>
      <c r="AY78" s="7">
        <v>64</v>
      </c>
      <c r="AZ78" s="7">
        <v>70</v>
      </c>
      <c r="BA78" s="7">
        <v>48</v>
      </c>
      <c r="BB78" s="6" t="s">
        <v>77</v>
      </c>
      <c r="BC78" s="6" t="s">
        <v>77</v>
      </c>
      <c r="BD78" s="6" t="s">
        <v>77</v>
      </c>
      <c r="BE78" s="7">
        <v>69</v>
      </c>
      <c r="BF78" s="6" t="s">
        <v>93</v>
      </c>
      <c r="BG78" s="7">
        <v>80</v>
      </c>
      <c r="BH78" s="6" t="s">
        <v>79</v>
      </c>
      <c r="BI78" s="6" t="s">
        <v>77</v>
      </c>
      <c r="BJ78" s="6" t="s">
        <v>77</v>
      </c>
      <c r="BK78" s="6" t="s">
        <v>79</v>
      </c>
      <c r="BL78" s="6" t="s">
        <v>80</v>
      </c>
      <c r="BM78" s="6" t="s">
        <v>77</v>
      </c>
      <c r="BN78" s="7">
        <v>83</v>
      </c>
      <c r="BO78" s="7">
        <v>60</v>
      </c>
      <c r="BP78" s="7"/>
      <c r="BQ78" s="22">
        <f>AR78*1+AT78*2+AW78*3.5+AY78*2.5+AZ78*1+BA78*2.5+BE78*2+BF78*1+BG78*3+BH78*2+BK78*2+BL78*2+BN78*3+BO78*2</f>
        <v>1987</v>
      </c>
      <c r="BR78" s="16">
        <v>29.5</v>
      </c>
      <c r="BS78" s="16">
        <f t="shared" si="13"/>
        <v>67.355932203389827</v>
      </c>
      <c r="BT78" s="16">
        <f t="shared" si="14"/>
        <v>4939.5</v>
      </c>
      <c r="BU78" s="16">
        <f t="shared" si="15"/>
        <v>69</v>
      </c>
      <c r="BV78" s="16">
        <f t="shared" si="16"/>
        <v>71.586956521739125</v>
      </c>
      <c r="BW78" s="16">
        <v>0</v>
      </c>
      <c r="BX78" s="16">
        <f t="shared" si="17"/>
        <v>71.586956521739125</v>
      </c>
    </row>
    <row r="79" spans="1:76" x14ac:dyDescent="0.15">
      <c r="A79" s="4">
        <v>76</v>
      </c>
      <c r="B79" s="6" t="s">
        <v>244</v>
      </c>
      <c r="C79" s="8" t="s">
        <v>245</v>
      </c>
      <c r="D79" s="6" t="s">
        <v>77</v>
      </c>
      <c r="E79" s="7">
        <v>64</v>
      </c>
      <c r="F79" s="6" t="s">
        <v>77</v>
      </c>
      <c r="G79" s="7">
        <v>80</v>
      </c>
      <c r="H79" s="6" t="s">
        <v>77</v>
      </c>
      <c r="I79" s="6" t="s">
        <v>77</v>
      </c>
      <c r="J79" s="7">
        <v>75</v>
      </c>
      <c r="K79" s="6" t="s">
        <v>77</v>
      </c>
      <c r="L79" s="6" t="s">
        <v>77</v>
      </c>
      <c r="M79" s="6" t="s">
        <v>79</v>
      </c>
      <c r="N79" s="6" t="s">
        <v>77</v>
      </c>
      <c r="O79" s="6" t="s">
        <v>79</v>
      </c>
      <c r="P79" s="7">
        <v>73</v>
      </c>
      <c r="Q79" s="6" t="s">
        <v>77</v>
      </c>
      <c r="R79" s="6" t="s">
        <v>146</v>
      </c>
      <c r="S79" s="6" t="s">
        <v>80</v>
      </c>
      <c r="T79" s="6" t="s">
        <v>77</v>
      </c>
      <c r="U79" s="7">
        <v>74</v>
      </c>
      <c r="V79" s="6" t="s">
        <v>80</v>
      </c>
      <c r="W79" s="6" t="s">
        <v>77</v>
      </c>
      <c r="X79" s="7">
        <v>61</v>
      </c>
      <c r="Y79" s="7">
        <v>91</v>
      </c>
      <c r="Z79" s="7">
        <v>66</v>
      </c>
      <c r="AA79" s="7">
        <v>60</v>
      </c>
      <c r="AB79" s="7">
        <v>82</v>
      </c>
      <c r="AC79" s="7">
        <v>69</v>
      </c>
      <c r="AD79" s="6" t="s">
        <v>77</v>
      </c>
      <c r="AE79" s="6" t="s">
        <v>77</v>
      </c>
      <c r="AF79" s="6" t="s">
        <v>77</v>
      </c>
      <c r="AG79" s="6" t="s">
        <v>77</v>
      </c>
      <c r="AH79" s="6" t="s">
        <v>77</v>
      </c>
      <c r="AI79" s="7">
        <v>88</v>
      </c>
      <c r="AJ79" s="6" t="s">
        <v>77</v>
      </c>
      <c r="AK79" s="7">
        <v>63</v>
      </c>
      <c r="AL79" s="16">
        <f>E79*4+G79*3+J79*2+M79*1+O79*2+P79*2+R79*2+S79*1+U79*2.5+V79*1+X79*3+Y79*3+Z79*3+AA79*6+AB79*1+AC79*2+AI79*1+AK79*2</f>
        <v>2940</v>
      </c>
      <c r="AM79" s="16">
        <v>41.5</v>
      </c>
      <c r="AN79" s="16">
        <f t="shared" si="12"/>
        <v>70.843373493975903</v>
      </c>
      <c r="AO79" s="5"/>
      <c r="AP79" s="6" t="s">
        <v>244</v>
      </c>
      <c r="AQ79" s="8" t="s">
        <v>245</v>
      </c>
      <c r="AR79" s="6" t="s">
        <v>79</v>
      </c>
      <c r="AS79" s="6" t="s">
        <v>77</v>
      </c>
      <c r="AT79" s="7">
        <v>70</v>
      </c>
      <c r="AU79" s="6" t="s">
        <v>77</v>
      </c>
      <c r="AV79" s="6" t="s">
        <v>77</v>
      </c>
      <c r="AW79" s="7">
        <v>47</v>
      </c>
      <c r="AX79" s="6" t="s">
        <v>77</v>
      </c>
      <c r="AY79" s="6" t="s">
        <v>77</v>
      </c>
      <c r="AZ79" s="7">
        <v>67</v>
      </c>
      <c r="BA79" s="7">
        <v>68</v>
      </c>
      <c r="BB79" s="6" t="s">
        <v>77</v>
      </c>
      <c r="BC79" s="6" t="s">
        <v>77</v>
      </c>
      <c r="BD79" s="6" t="s">
        <v>77</v>
      </c>
      <c r="BE79" s="7">
        <v>73</v>
      </c>
      <c r="BF79" s="6" t="s">
        <v>80</v>
      </c>
      <c r="BG79" s="7">
        <v>64</v>
      </c>
      <c r="BH79" s="6" t="s">
        <v>79</v>
      </c>
      <c r="BI79" s="6" t="s">
        <v>77</v>
      </c>
      <c r="BJ79" s="6" t="s">
        <v>77</v>
      </c>
      <c r="BK79" s="6" t="s">
        <v>79</v>
      </c>
      <c r="BL79" s="6" t="s">
        <v>80</v>
      </c>
      <c r="BM79" s="6" t="s">
        <v>77</v>
      </c>
      <c r="BN79" s="7">
        <v>85</v>
      </c>
      <c r="BO79" s="7">
        <v>85</v>
      </c>
      <c r="BP79" s="7"/>
      <c r="BQ79" s="22">
        <f>AR79*1+AT79*2+AW79*3.5+AZ79*1+BA79*2.5+BE79*2+BF79*1+BG79*3+BH79*2+BK79*2+BL79*2+BN79*3+BO79*2</f>
        <v>1954.5</v>
      </c>
      <c r="BR79" s="16">
        <v>27</v>
      </c>
      <c r="BS79" s="16">
        <f t="shared" si="13"/>
        <v>72.388888888888886</v>
      </c>
      <c r="BT79" s="16">
        <f t="shared" si="14"/>
        <v>4894.5</v>
      </c>
      <c r="BU79" s="16">
        <f t="shared" si="15"/>
        <v>68.5</v>
      </c>
      <c r="BV79" s="16">
        <f t="shared" si="16"/>
        <v>71.452554744525543</v>
      </c>
      <c r="BW79" s="16">
        <v>0</v>
      </c>
      <c r="BX79" s="16">
        <f t="shared" si="17"/>
        <v>71.452554744525543</v>
      </c>
    </row>
    <row r="80" spans="1:76" x14ac:dyDescent="0.15">
      <c r="A80" s="4">
        <v>77</v>
      </c>
      <c r="B80" s="6" t="s">
        <v>246</v>
      </c>
      <c r="C80" s="8" t="s">
        <v>247</v>
      </c>
      <c r="D80" s="6" t="s">
        <v>77</v>
      </c>
      <c r="E80" s="6" t="s">
        <v>146</v>
      </c>
      <c r="F80" s="6" t="s">
        <v>77</v>
      </c>
      <c r="G80" s="7">
        <v>77</v>
      </c>
      <c r="H80" s="6" t="s">
        <v>77</v>
      </c>
      <c r="I80" s="6" t="s">
        <v>77</v>
      </c>
      <c r="J80" s="7">
        <v>78</v>
      </c>
      <c r="K80" s="6" t="s">
        <v>77</v>
      </c>
      <c r="L80" s="6" t="s">
        <v>77</v>
      </c>
      <c r="M80" s="6" t="s">
        <v>80</v>
      </c>
      <c r="N80" s="6" t="s">
        <v>77</v>
      </c>
      <c r="O80" s="6" t="s">
        <v>79</v>
      </c>
      <c r="P80" s="7">
        <v>87</v>
      </c>
      <c r="Q80" s="6" t="s">
        <v>77</v>
      </c>
      <c r="R80" s="6" t="s">
        <v>77</v>
      </c>
      <c r="S80" s="6" t="s">
        <v>80</v>
      </c>
      <c r="T80" s="6" t="s">
        <v>77</v>
      </c>
      <c r="U80" s="7">
        <v>82</v>
      </c>
      <c r="V80" s="6" t="s">
        <v>80</v>
      </c>
      <c r="W80" s="6" t="s">
        <v>77</v>
      </c>
      <c r="X80" s="7">
        <v>73</v>
      </c>
      <c r="Y80" s="7">
        <v>85</v>
      </c>
      <c r="Z80" s="7">
        <v>71</v>
      </c>
      <c r="AA80" s="6" t="s">
        <v>199</v>
      </c>
      <c r="AB80" s="7">
        <v>84</v>
      </c>
      <c r="AC80" s="7">
        <v>64</v>
      </c>
      <c r="AD80" s="6" t="s">
        <v>77</v>
      </c>
      <c r="AE80" s="6" t="s">
        <v>77</v>
      </c>
      <c r="AF80" s="6" t="s">
        <v>77</v>
      </c>
      <c r="AG80" s="6" t="s">
        <v>77</v>
      </c>
      <c r="AH80" s="6" t="s">
        <v>77</v>
      </c>
      <c r="AI80" s="7">
        <v>84</v>
      </c>
      <c r="AJ80" s="6" t="s">
        <v>77</v>
      </c>
      <c r="AK80" s="7">
        <v>80</v>
      </c>
      <c r="AL80" s="16">
        <f>E80*4+G80*3+J80*2+M80*1+O80*2+P80*2+S80*1+U80*2.5+V80*1+X80*3+Y80*3+Z80*3+AA80*6+AB80*1+AC80*2+AI80*1+AK80*2</f>
        <v>2824</v>
      </c>
      <c r="AM80" s="16">
        <v>39.5</v>
      </c>
      <c r="AN80" s="16">
        <f t="shared" si="12"/>
        <v>71.493670886075947</v>
      </c>
      <c r="AO80" s="5"/>
      <c r="AP80" s="6" t="s">
        <v>246</v>
      </c>
      <c r="AQ80" s="8" t="s">
        <v>247</v>
      </c>
      <c r="AR80" s="6" t="s">
        <v>80</v>
      </c>
      <c r="AS80" s="6" t="s">
        <v>77</v>
      </c>
      <c r="AT80" s="7">
        <v>73</v>
      </c>
      <c r="AU80" s="6" t="s">
        <v>77</v>
      </c>
      <c r="AV80" s="6" t="s">
        <v>77</v>
      </c>
      <c r="AW80" s="7">
        <v>30</v>
      </c>
      <c r="AX80" s="6" t="s">
        <v>77</v>
      </c>
      <c r="AY80" s="6" t="s">
        <v>77</v>
      </c>
      <c r="AZ80" s="7">
        <v>70</v>
      </c>
      <c r="BA80" s="7">
        <v>60</v>
      </c>
      <c r="BB80" s="6" t="s">
        <v>77</v>
      </c>
      <c r="BC80" s="6" t="s">
        <v>77</v>
      </c>
      <c r="BD80" s="6" t="s">
        <v>77</v>
      </c>
      <c r="BE80" s="7">
        <v>78</v>
      </c>
      <c r="BF80" s="6" t="s">
        <v>80</v>
      </c>
      <c r="BG80" s="7">
        <v>87</v>
      </c>
      <c r="BH80" s="6" t="s">
        <v>79</v>
      </c>
      <c r="BI80" s="6" t="s">
        <v>77</v>
      </c>
      <c r="BJ80" s="6" t="s">
        <v>77</v>
      </c>
      <c r="BK80" s="6" t="s">
        <v>79</v>
      </c>
      <c r="BL80" s="6" t="s">
        <v>80</v>
      </c>
      <c r="BM80" s="6" t="s">
        <v>77</v>
      </c>
      <c r="BN80" s="7">
        <v>85</v>
      </c>
      <c r="BO80" s="7">
        <v>72</v>
      </c>
      <c r="BP80" s="7"/>
      <c r="BQ80" s="22">
        <f>AR80*1+AT80*2+AW80*3.5+AZ80*1+BA80*2.5+BE80*2+BF80*1+BG80*3+BH80*2+BK80*2+BL80*2+BN80*3+BO80*2</f>
        <v>1927</v>
      </c>
      <c r="BR80" s="16">
        <v>27</v>
      </c>
      <c r="BS80" s="16">
        <f t="shared" si="13"/>
        <v>71.370370370370367</v>
      </c>
      <c r="BT80" s="16">
        <f t="shared" si="14"/>
        <v>4751</v>
      </c>
      <c r="BU80" s="16">
        <f t="shared" si="15"/>
        <v>66.5</v>
      </c>
      <c r="BV80" s="16">
        <f t="shared" si="16"/>
        <v>71.443609022556387</v>
      </c>
      <c r="BW80" s="16">
        <v>0</v>
      </c>
      <c r="BX80" s="16">
        <f t="shared" si="17"/>
        <v>71.443609022556387</v>
      </c>
    </row>
    <row r="81" spans="1:76" x14ac:dyDescent="0.15">
      <c r="A81" s="4">
        <v>78</v>
      </c>
      <c r="B81" s="6" t="s">
        <v>248</v>
      </c>
      <c r="C81" s="8" t="s">
        <v>249</v>
      </c>
      <c r="D81" s="6" t="s">
        <v>77</v>
      </c>
      <c r="E81" s="7">
        <v>65</v>
      </c>
      <c r="F81" s="6" t="s">
        <v>77</v>
      </c>
      <c r="G81" s="7">
        <v>88</v>
      </c>
      <c r="H81" s="6" t="s">
        <v>77</v>
      </c>
      <c r="I81" s="6" t="s">
        <v>77</v>
      </c>
      <c r="J81" s="7">
        <v>84</v>
      </c>
      <c r="K81" s="6" t="s">
        <v>77</v>
      </c>
      <c r="L81" s="6" t="s">
        <v>77</v>
      </c>
      <c r="M81" s="6" t="s">
        <v>93</v>
      </c>
      <c r="N81" s="6" t="s">
        <v>77</v>
      </c>
      <c r="O81" s="6" t="s">
        <v>79</v>
      </c>
      <c r="P81" s="7">
        <v>71</v>
      </c>
      <c r="Q81" s="6" t="s">
        <v>77</v>
      </c>
      <c r="R81" s="6" t="s">
        <v>77</v>
      </c>
      <c r="S81" s="6" t="s">
        <v>80</v>
      </c>
      <c r="T81" s="6" t="s">
        <v>77</v>
      </c>
      <c r="U81" s="7">
        <v>68</v>
      </c>
      <c r="V81" s="6" t="s">
        <v>80</v>
      </c>
      <c r="W81" s="6" t="s">
        <v>77</v>
      </c>
      <c r="X81" s="7">
        <v>83</v>
      </c>
      <c r="Y81" s="7">
        <v>90</v>
      </c>
      <c r="Z81" s="7">
        <v>67</v>
      </c>
      <c r="AA81" s="6" t="s">
        <v>102</v>
      </c>
      <c r="AB81" s="7">
        <v>84</v>
      </c>
      <c r="AC81" s="7">
        <v>71</v>
      </c>
      <c r="AD81" s="6" t="s">
        <v>77</v>
      </c>
      <c r="AE81" s="6" t="s">
        <v>77</v>
      </c>
      <c r="AF81" s="6" t="s">
        <v>77</v>
      </c>
      <c r="AG81" s="6" t="s">
        <v>77</v>
      </c>
      <c r="AH81" s="6" t="s">
        <v>77</v>
      </c>
      <c r="AI81" s="7">
        <v>84</v>
      </c>
      <c r="AJ81" s="6" t="s">
        <v>77</v>
      </c>
      <c r="AK81" s="7">
        <v>76</v>
      </c>
      <c r="AL81" s="16">
        <f>E81*4+G81*3+J81*2+M81*1+O81*2+P81*2+S81*1+U81*2.5+V81*1+X81*3+Y81*3+Z81*3+AA81*6+AB81*1+AC81*2+AI81*1+AK81*2</f>
        <v>2913</v>
      </c>
      <c r="AM81" s="16">
        <v>39.5</v>
      </c>
      <c r="AN81" s="16">
        <f t="shared" si="12"/>
        <v>73.74683544303798</v>
      </c>
      <c r="AO81" s="5"/>
      <c r="AP81" s="6" t="s">
        <v>248</v>
      </c>
      <c r="AQ81" s="8" t="s">
        <v>249</v>
      </c>
      <c r="AR81" s="6" t="s">
        <v>93</v>
      </c>
      <c r="AS81" s="6" t="s">
        <v>77</v>
      </c>
      <c r="AT81" s="7">
        <v>72</v>
      </c>
      <c r="AU81" s="6" t="s">
        <v>77</v>
      </c>
      <c r="AV81" s="6" t="s">
        <v>77</v>
      </c>
      <c r="AW81" s="7">
        <v>34</v>
      </c>
      <c r="AX81" s="6" t="s">
        <v>77</v>
      </c>
      <c r="AY81" s="6" t="s">
        <v>77</v>
      </c>
      <c r="AZ81" s="7">
        <v>77</v>
      </c>
      <c r="BA81" s="7">
        <v>68</v>
      </c>
      <c r="BB81" s="6" t="s">
        <v>77</v>
      </c>
      <c r="BC81" s="6" t="s">
        <v>77</v>
      </c>
      <c r="BD81" s="6" t="s">
        <v>77</v>
      </c>
      <c r="BE81" s="7">
        <v>73</v>
      </c>
      <c r="BF81" s="6" t="s">
        <v>80</v>
      </c>
      <c r="BG81" s="7">
        <v>61</v>
      </c>
      <c r="BH81" s="6" t="s">
        <v>79</v>
      </c>
      <c r="BI81" s="6" t="s">
        <v>77</v>
      </c>
      <c r="BJ81" s="6" t="s">
        <v>77</v>
      </c>
      <c r="BK81" s="6" t="s">
        <v>79</v>
      </c>
      <c r="BL81" s="6" t="s">
        <v>93</v>
      </c>
      <c r="BM81" s="6" t="s">
        <v>77</v>
      </c>
      <c r="BN81" s="7">
        <v>84</v>
      </c>
      <c r="BO81" s="7">
        <v>62</v>
      </c>
      <c r="BP81" s="7"/>
      <c r="BQ81" s="22">
        <f>AR81*1+AT81*2+AW81*3.5+AZ81*1+BA81*2.5+BE81*2+BF81*1+BG81*3+BH81*2+BK81*2+BL81*2+BN81*3+BO81*2</f>
        <v>1825</v>
      </c>
      <c r="BR81" s="16">
        <v>27</v>
      </c>
      <c r="BS81" s="16">
        <f t="shared" si="13"/>
        <v>67.592592592592595</v>
      </c>
      <c r="BT81" s="16">
        <f t="shared" si="14"/>
        <v>4738</v>
      </c>
      <c r="BU81" s="16">
        <f t="shared" si="15"/>
        <v>66.5</v>
      </c>
      <c r="BV81" s="16">
        <f t="shared" si="16"/>
        <v>71.248120300751879</v>
      </c>
      <c r="BW81" s="16">
        <v>0</v>
      </c>
      <c r="BX81" s="16">
        <f t="shared" si="17"/>
        <v>71.248120300751879</v>
      </c>
    </row>
    <row r="82" spans="1:76" x14ac:dyDescent="0.15">
      <c r="A82" s="4">
        <v>79</v>
      </c>
      <c r="B82" s="6" t="s">
        <v>250</v>
      </c>
      <c r="C82" s="8" t="s">
        <v>251</v>
      </c>
      <c r="D82" s="6" t="s">
        <v>77</v>
      </c>
      <c r="E82" s="7">
        <v>77</v>
      </c>
      <c r="F82" s="6" t="s">
        <v>77</v>
      </c>
      <c r="G82" s="7">
        <v>84</v>
      </c>
      <c r="H82" s="6" t="s">
        <v>77</v>
      </c>
      <c r="I82" s="6" t="s">
        <v>77</v>
      </c>
      <c r="J82" s="7">
        <v>74</v>
      </c>
      <c r="K82" s="6" t="s">
        <v>77</v>
      </c>
      <c r="L82" s="6" t="s">
        <v>77</v>
      </c>
      <c r="M82" s="6" t="s">
        <v>252</v>
      </c>
      <c r="N82" s="6" t="s">
        <v>77</v>
      </c>
      <c r="O82" s="6" t="s">
        <v>79</v>
      </c>
      <c r="P82" s="6" t="s">
        <v>77</v>
      </c>
      <c r="Q82" s="6" t="s">
        <v>77</v>
      </c>
      <c r="R82" s="7">
        <v>64</v>
      </c>
      <c r="S82" s="6" t="s">
        <v>79</v>
      </c>
      <c r="T82" s="6" t="s">
        <v>77</v>
      </c>
      <c r="U82" s="7">
        <v>72</v>
      </c>
      <c r="V82" s="6" t="s">
        <v>80</v>
      </c>
      <c r="W82" s="6" t="s">
        <v>77</v>
      </c>
      <c r="X82" s="7">
        <v>86</v>
      </c>
      <c r="Y82" s="7">
        <v>87</v>
      </c>
      <c r="Z82" s="7">
        <v>62</v>
      </c>
      <c r="AA82" s="6" t="s">
        <v>168</v>
      </c>
      <c r="AB82" s="7">
        <v>80</v>
      </c>
      <c r="AC82" s="7">
        <v>69</v>
      </c>
      <c r="AD82" s="6" t="s">
        <v>77</v>
      </c>
      <c r="AE82" s="6" t="s">
        <v>77</v>
      </c>
      <c r="AF82" s="6" t="s">
        <v>77</v>
      </c>
      <c r="AG82" s="6" t="s">
        <v>77</v>
      </c>
      <c r="AH82" s="6" t="s">
        <v>77</v>
      </c>
      <c r="AI82" s="7">
        <v>86</v>
      </c>
      <c r="AJ82" s="6" t="s">
        <v>77</v>
      </c>
      <c r="AK82" s="7">
        <v>74</v>
      </c>
      <c r="AL82" s="16">
        <f>E82*4+G82*3+J82*2+M82*1+O82*2+R82*2+S82*1+U82*2.5+V82*1+X82*3+Y82*3+Z82*3+AA82*6+AB82*1+AC82*2+AI82*1+AK82*2</f>
        <v>2851</v>
      </c>
      <c r="AM82" s="16">
        <v>39.5</v>
      </c>
      <c r="AN82" s="16">
        <f t="shared" si="12"/>
        <v>72.177215189873422</v>
      </c>
      <c r="AO82" s="5"/>
      <c r="AP82" s="6" t="s">
        <v>250</v>
      </c>
      <c r="AQ82" s="8" t="s">
        <v>251</v>
      </c>
      <c r="AR82" s="6" t="s">
        <v>80</v>
      </c>
      <c r="AS82" s="6" t="s">
        <v>77</v>
      </c>
      <c r="AT82" s="7">
        <v>68</v>
      </c>
      <c r="AU82" s="6" t="s">
        <v>77</v>
      </c>
      <c r="AV82" s="6" t="s">
        <v>77</v>
      </c>
      <c r="AW82" s="7">
        <v>33</v>
      </c>
      <c r="AX82" s="6" t="s">
        <v>77</v>
      </c>
      <c r="AY82" s="7">
        <v>70</v>
      </c>
      <c r="AZ82" s="7">
        <v>77</v>
      </c>
      <c r="BA82" s="7">
        <v>61</v>
      </c>
      <c r="BB82" s="6" t="s">
        <v>77</v>
      </c>
      <c r="BC82" s="6" t="s">
        <v>77</v>
      </c>
      <c r="BD82" s="6" t="s">
        <v>77</v>
      </c>
      <c r="BE82" s="7">
        <v>75</v>
      </c>
      <c r="BF82" s="6" t="s">
        <v>93</v>
      </c>
      <c r="BG82" s="7">
        <v>80</v>
      </c>
      <c r="BH82" s="6" t="s">
        <v>79</v>
      </c>
      <c r="BI82" s="6" t="s">
        <v>77</v>
      </c>
      <c r="BJ82" s="6" t="s">
        <v>77</v>
      </c>
      <c r="BK82" s="6" t="s">
        <v>79</v>
      </c>
      <c r="BL82" s="6" t="s">
        <v>80</v>
      </c>
      <c r="BM82" s="6" t="s">
        <v>77</v>
      </c>
      <c r="BN82" s="7">
        <v>86</v>
      </c>
      <c r="BO82" s="7">
        <v>63</v>
      </c>
      <c r="BP82" s="7"/>
      <c r="BQ82" s="22">
        <f>AR82*1+AT82*2+AW82*3.5+AY82*2.5+AZ82*1+BA82*2.5+BE82*2+BF82*1+BG82*3+BH82*2+BK82*2+BL82*2+BN82*3+BO82*2</f>
        <v>2060</v>
      </c>
      <c r="BR82" s="16">
        <v>29.5</v>
      </c>
      <c r="BS82" s="16">
        <f t="shared" si="13"/>
        <v>69.830508474576277</v>
      </c>
      <c r="BT82" s="16">
        <f t="shared" si="14"/>
        <v>4911</v>
      </c>
      <c r="BU82" s="16">
        <f t="shared" si="15"/>
        <v>69</v>
      </c>
      <c r="BV82" s="16">
        <f t="shared" si="16"/>
        <v>71.173913043478265</v>
      </c>
      <c r="BW82" s="16">
        <v>0</v>
      </c>
      <c r="BX82" s="16">
        <f t="shared" si="17"/>
        <v>71.173913043478265</v>
      </c>
    </row>
    <row r="83" spans="1:76" x14ac:dyDescent="0.15">
      <c r="A83" s="4">
        <v>80</v>
      </c>
      <c r="B83" s="6" t="s">
        <v>253</v>
      </c>
      <c r="C83" s="8" t="s">
        <v>254</v>
      </c>
      <c r="D83" s="6" t="s">
        <v>77</v>
      </c>
      <c r="E83" s="7">
        <v>63</v>
      </c>
      <c r="F83" s="6" t="s">
        <v>77</v>
      </c>
      <c r="G83" s="7">
        <v>65</v>
      </c>
      <c r="H83" s="6" t="s">
        <v>77</v>
      </c>
      <c r="I83" s="6" t="s">
        <v>77</v>
      </c>
      <c r="J83" s="7">
        <v>68</v>
      </c>
      <c r="K83" s="6" t="s">
        <v>77</v>
      </c>
      <c r="L83" s="6" t="s">
        <v>77</v>
      </c>
      <c r="M83" s="6" t="s">
        <v>79</v>
      </c>
      <c r="N83" s="6" t="s">
        <v>77</v>
      </c>
      <c r="O83" s="6" t="s">
        <v>79</v>
      </c>
      <c r="P83" s="7">
        <v>76</v>
      </c>
      <c r="Q83" s="6" t="s">
        <v>77</v>
      </c>
      <c r="R83" s="7">
        <v>76</v>
      </c>
      <c r="S83" s="6" t="s">
        <v>79</v>
      </c>
      <c r="T83" s="6" t="s">
        <v>77</v>
      </c>
      <c r="U83" s="7">
        <v>78</v>
      </c>
      <c r="V83" s="6" t="s">
        <v>80</v>
      </c>
      <c r="W83" s="6" t="s">
        <v>77</v>
      </c>
      <c r="X83" s="7">
        <v>68</v>
      </c>
      <c r="Y83" s="7">
        <v>80</v>
      </c>
      <c r="Z83" s="7">
        <v>65</v>
      </c>
      <c r="AA83" s="6" t="s">
        <v>226</v>
      </c>
      <c r="AB83" s="7">
        <v>80</v>
      </c>
      <c r="AC83" s="6" t="s">
        <v>77</v>
      </c>
      <c r="AD83" s="6" t="s">
        <v>77</v>
      </c>
      <c r="AE83" s="6" t="s">
        <v>77</v>
      </c>
      <c r="AF83" s="6" t="s">
        <v>77</v>
      </c>
      <c r="AG83" s="6" t="s">
        <v>77</v>
      </c>
      <c r="AH83" s="6" t="s">
        <v>77</v>
      </c>
      <c r="AI83" s="7">
        <v>82</v>
      </c>
      <c r="AJ83" s="6" t="s">
        <v>77</v>
      </c>
      <c r="AK83" s="7">
        <v>62</v>
      </c>
      <c r="AL83" s="16">
        <f>E83*4+G83*3+J83*2+M83*1+O83*2+P83*2+R83*2+S83*1+U83*2.5+V83*1+X83*3+Y83*3+Z83*3+AA83*6+AB83*1+AI83*1+AK83*2</f>
        <v>2734</v>
      </c>
      <c r="AM83" s="16">
        <v>39.5</v>
      </c>
      <c r="AN83" s="16">
        <f t="shared" si="12"/>
        <v>69.215189873417728</v>
      </c>
      <c r="AO83" s="5"/>
      <c r="AP83" s="6" t="s">
        <v>253</v>
      </c>
      <c r="AQ83" s="8" t="s">
        <v>254</v>
      </c>
      <c r="AR83" s="6" t="s">
        <v>78</v>
      </c>
      <c r="AS83" s="6" t="s">
        <v>77</v>
      </c>
      <c r="AT83" s="7">
        <v>76</v>
      </c>
      <c r="AU83" s="6" t="s">
        <v>77</v>
      </c>
      <c r="AV83" s="6" t="s">
        <v>77</v>
      </c>
      <c r="AW83" s="7">
        <v>24</v>
      </c>
      <c r="AX83" s="6" t="s">
        <v>77</v>
      </c>
      <c r="AY83" s="6" t="s">
        <v>77</v>
      </c>
      <c r="AZ83" s="7">
        <v>83</v>
      </c>
      <c r="BA83" s="7">
        <v>60</v>
      </c>
      <c r="BB83" s="6" t="s">
        <v>77</v>
      </c>
      <c r="BC83" s="6" t="s">
        <v>77</v>
      </c>
      <c r="BD83" s="6" t="s">
        <v>77</v>
      </c>
      <c r="BE83" s="7">
        <v>78</v>
      </c>
      <c r="BF83" s="6" t="s">
        <v>79</v>
      </c>
      <c r="BG83" s="7">
        <v>86</v>
      </c>
      <c r="BH83" s="6" t="s">
        <v>79</v>
      </c>
      <c r="BI83" s="6" t="s">
        <v>77</v>
      </c>
      <c r="BJ83" s="6" t="s">
        <v>77</v>
      </c>
      <c r="BK83" s="6" t="s">
        <v>79</v>
      </c>
      <c r="BL83" s="6" t="s">
        <v>79</v>
      </c>
      <c r="BM83" s="6" t="s">
        <v>77</v>
      </c>
      <c r="BN83" s="7">
        <v>93</v>
      </c>
      <c r="BO83" s="7">
        <v>67</v>
      </c>
      <c r="BP83" s="7"/>
      <c r="BQ83" s="22">
        <f>AR83*1+AT83*2+AW83*3.5+AZ83*1+BA83*2.5+BE83*2+BF83*1+BG83*3+BH83*2+BK83*2+BL83*2+BN83*3+BO83*2</f>
        <v>1986</v>
      </c>
      <c r="BR83" s="16">
        <v>27</v>
      </c>
      <c r="BS83" s="16">
        <f t="shared" si="13"/>
        <v>73.555555555555557</v>
      </c>
      <c r="BT83" s="16">
        <f t="shared" si="14"/>
        <v>4720</v>
      </c>
      <c r="BU83" s="16">
        <f t="shared" si="15"/>
        <v>66.5</v>
      </c>
      <c r="BV83" s="16">
        <f t="shared" si="16"/>
        <v>70.977443609022558</v>
      </c>
      <c r="BW83" s="16">
        <v>0</v>
      </c>
      <c r="BX83" s="16">
        <f t="shared" si="17"/>
        <v>70.977443609022558</v>
      </c>
    </row>
    <row r="84" spans="1:76" x14ac:dyDescent="0.15">
      <c r="A84" s="4">
        <v>81</v>
      </c>
      <c r="B84" s="6" t="s">
        <v>255</v>
      </c>
      <c r="C84" s="8" t="s">
        <v>256</v>
      </c>
      <c r="D84" s="6" t="s">
        <v>77</v>
      </c>
      <c r="E84" s="7">
        <v>66</v>
      </c>
      <c r="F84" s="6" t="s">
        <v>77</v>
      </c>
      <c r="G84" s="7">
        <v>77</v>
      </c>
      <c r="H84" s="6" t="s">
        <v>77</v>
      </c>
      <c r="I84" s="6" t="s">
        <v>77</v>
      </c>
      <c r="J84" s="7">
        <v>78</v>
      </c>
      <c r="K84" s="6" t="s">
        <v>77</v>
      </c>
      <c r="L84" s="6" t="s">
        <v>77</v>
      </c>
      <c r="M84" s="6" t="s">
        <v>79</v>
      </c>
      <c r="N84" s="6" t="s">
        <v>77</v>
      </c>
      <c r="O84" s="6" t="s">
        <v>79</v>
      </c>
      <c r="P84" s="7">
        <v>74</v>
      </c>
      <c r="Q84" s="6" t="s">
        <v>77</v>
      </c>
      <c r="R84" s="7">
        <v>63</v>
      </c>
      <c r="S84" s="6" t="s">
        <v>79</v>
      </c>
      <c r="T84" s="6" t="s">
        <v>77</v>
      </c>
      <c r="U84" s="7">
        <v>83</v>
      </c>
      <c r="V84" s="6" t="s">
        <v>80</v>
      </c>
      <c r="W84" s="6" t="s">
        <v>77</v>
      </c>
      <c r="X84" s="7">
        <v>78</v>
      </c>
      <c r="Y84" s="7">
        <v>74</v>
      </c>
      <c r="Z84" s="7">
        <v>61</v>
      </c>
      <c r="AA84" s="6" t="s">
        <v>204</v>
      </c>
      <c r="AB84" s="7">
        <v>80</v>
      </c>
      <c r="AC84" s="6" t="s">
        <v>77</v>
      </c>
      <c r="AD84" s="6" t="s">
        <v>77</v>
      </c>
      <c r="AE84" s="6" t="s">
        <v>77</v>
      </c>
      <c r="AF84" s="6" t="s">
        <v>77</v>
      </c>
      <c r="AG84" s="6" t="s">
        <v>77</v>
      </c>
      <c r="AH84" s="6" t="s">
        <v>77</v>
      </c>
      <c r="AI84" s="7">
        <v>83</v>
      </c>
      <c r="AJ84" s="6" t="s">
        <v>77</v>
      </c>
      <c r="AK84" s="7">
        <v>67</v>
      </c>
      <c r="AL84" s="16">
        <f>E84*4+G84*3+J84*2+M84*1+O84*2+P84*2+R84*2+S84*1+U84*2.5+V84*1+X84*3+Y84*3+Z84*3+AA84*6+AB84*1+AI84*1+AK84*2</f>
        <v>2801.5</v>
      </c>
      <c r="AM84" s="16">
        <v>39.5</v>
      </c>
      <c r="AN84" s="16">
        <f t="shared" si="12"/>
        <v>70.924050632911388</v>
      </c>
      <c r="AO84" s="5"/>
      <c r="AP84" s="6" t="s">
        <v>255</v>
      </c>
      <c r="AQ84" s="8" t="s">
        <v>256</v>
      </c>
      <c r="AR84" s="6" t="s">
        <v>80</v>
      </c>
      <c r="AS84" s="6" t="s">
        <v>77</v>
      </c>
      <c r="AT84" s="7">
        <v>76</v>
      </c>
      <c r="AU84" s="6" t="s">
        <v>77</v>
      </c>
      <c r="AV84" s="6" t="s">
        <v>77</v>
      </c>
      <c r="AW84" s="7">
        <v>33</v>
      </c>
      <c r="AX84" s="6" t="s">
        <v>77</v>
      </c>
      <c r="AY84" s="6" t="s">
        <v>77</v>
      </c>
      <c r="AZ84" s="7">
        <v>80</v>
      </c>
      <c r="BA84" s="7">
        <v>63</v>
      </c>
      <c r="BB84" s="6" t="s">
        <v>77</v>
      </c>
      <c r="BC84" s="6" t="s">
        <v>77</v>
      </c>
      <c r="BD84" s="6" t="s">
        <v>77</v>
      </c>
      <c r="BE84" s="7">
        <v>64</v>
      </c>
      <c r="BF84" s="6" t="s">
        <v>93</v>
      </c>
      <c r="BG84" s="7">
        <v>72</v>
      </c>
      <c r="BH84" s="6" t="s">
        <v>78</v>
      </c>
      <c r="BI84" s="6" t="s">
        <v>77</v>
      </c>
      <c r="BJ84" s="6" t="s">
        <v>77</v>
      </c>
      <c r="BK84" s="6" t="s">
        <v>79</v>
      </c>
      <c r="BL84" s="6" t="s">
        <v>80</v>
      </c>
      <c r="BM84" s="6" t="s">
        <v>77</v>
      </c>
      <c r="BN84" s="7">
        <v>82</v>
      </c>
      <c r="BO84" s="7">
        <v>76</v>
      </c>
      <c r="BP84" s="7"/>
      <c r="BQ84" s="22">
        <f>AR84*1+AT84*2+AW84*3.5+AZ84*1+BA84*2.5+BE84*2+BF84*1+BG84*3+BH84*2+BK84*2+BL84*2+BN84*3+BO84*2</f>
        <v>1897</v>
      </c>
      <c r="BR84" s="16">
        <v>27</v>
      </c>
      <c r="BS84" s="16">
        <f t="shared" si="13"/>
        <v>70.259259259259252</v>
      </c>
      <c r="BT84" s="16">
        <f t="shared" si="14"/>
        <v>4698.5</v>
      </c>
      <c r="BU84" s="16">
        <f t="shared" si="15"/>
        <v>66.5</v>
      </c>
      <c r="BV84" s="16">
        <f t="shared" si="16"/>
        <v>70.654135338345867</v>
      </c>
      <c r="BW84" s="16">
        <v>0</v>
      </c>
      <c r="BX84" s="16">
        <f t="shared" si="17"/>
        <v>70.654135338345867</v>
      </c>
    </row>
    <row r="85" spans="1:76" x14ac:dyDescent="0.15">
      <c r="A85" s="4">
        <v>82</v>
      </c>
      <c r="B85" s="6" t="s">
        <v>264</v>
      </c>
      <c r="C85" s="8" t="s">
        <v>265</v>
      </c>
      <c r="D85" s="6" t="s">
        <v>77</v>
      </c>
      <c r="E85" s="6" t="s">
        <v>204</v>
      </c>
      <c r="F85" s="6" t="s">
        <v>77</v>
      </c>
      <c r="G85" s="7">
        <v>64</v>
      </c>
      <c r="H85" s="6" t="s">
        <v>77</v>
      </c>
      <c r="I85" s="6" t="s">
        <v>77</v>
      </c>
      <c r="J85" s="7">
        <v>62</v>
      </c>
      <c r="K85" s="6" t="s">
        <v>77</v>
      </c>
      <c r="L85" s="6" t="s">
        <v>77</v>
      </c>
      <c r="M85" s="6" t="s">
        <v>80</v>
      </c>
      <c r="N85" s="6" t="s">
        <v>77</v>
      </c>
      <c r="O85" s="6" t="s">
        <v>79</v>
      </c>
      <c r="P85" s="6" t="s">
        <v>77</v>
      </c>
      <c r="Q85" s="6" t="s">
        <v>77</v>
      </c>
      <c r="R85" s="6" t="s">
        <v>204</v>
      </c>
      <c r="S85" s="6" t="s">
        <v>79</v>
      </c>
      <c r="T85" s="6" t="s">
        <v>77</v>
      </c>
      <c r="U85" s="7">
        <v>72</v>
      </c>
      <c r="V85" s="6" t="s">
        <v>79</v>
      </c>
      <c r="W85" s="6" t="s">
        <v>77</v>
      </c>
      <c r="X85" s="7">
        <v>86</v>
      </c>
      <c r="Y85" s="7">
        <v>81</v>
      </c>
      <c r="Z85" s="7">
        <v>66</v>
      </c>
      <c r="AA85" s="7">
        <v>68</v>
      </c>
      <c r="AB85" s="7">
        <v>78</v>
      </c>
      <c r="AC85" s="6" t="s">
        <v>77</v>
      </c>
      <c r="AD85" s="6" t="s">
        <v>77</v>
      </c>
      <c r="AE85" s="6" t="s">
        <v>77</v>
      </c>
      <c r="AF85" s="6" t="s">
        <v>77</v>
      </c>
      <c r="AG85" s="6" t="s">
        <v>77</v>
      </c>
      <c r="AH85" s="6" t="s">
        <v>77</v>
      </c>
      <c r="AI85" s="7">
        <v>86</v>
      </c>
      <c r="AJ85" s="6" t="s">
        <v>77</v>
      </c>
      <c r="AK85" s="7">
        <v>64</v>
      </c>
      <c r="AL85" s="16">
        <f>E85*4+G85*3+J85*2+M85*1+O85*2+R85*2+S85*1+U85*2.5+V85*1+X85*3+Y85*3+Z85*3+AA85*6+AB85*1+AC52+AI85*1+AK85*2</f>
        <v>2699</v>
      </c>
      <c r="AM85" s="16">
        <v>37.5</v>
      </c>
      <c r="AN85" s="16">
        <f t="shared" si="12"/>
        <v>71.973333333333329</v>
      </c>
      <c r="AO85" s="5"/>
      <c r="AP85" s="6" t="s">
        <v>264</v>
      </c>
      <c r="AQ85" s="8" t="s">
        <v>265</v>
      </c>
      <c r="AR85" s="6" t="s">
        <v>80</v>
      </c>
      <c r="AS85" s="6" t="s">
        <v>77</v>
      </c>
      <c r="AT85" s="7">
        <v>70</v>
      </c>
      <c r="AU85" s="6" t="s">
        <v>77</v>
      </c>
      <c r="AV85" s="6" t="s">
        <v>77</v>
      </c>
      <c r="AW85" s="7">
        <v>35</v>
      </c>
      <c r="AX85" s="6" t="s">
        <v>77</v>
      </c>
      <c r="AY85" s="7">
        <v>79</v>
      </c>
      <c r="AZ85" s="7">
        <v>79</v>
      </c>
      <c r="BA85" s="7">
        <v>35</v>
      </c>
      <c r="BB85" s="6" t="s">
        <v>77</v>
      </c>
      <c r="BC85" s="6" t="s">
        <v>77</v>
      </c>
      <c r="BD85" s="6" t="s">
        <v>77</v>
      </c>
      <c r="BE85" s="7">
        <v>69</v>
      </c>
      <c r="BF85" s="6" t="s">
        <v>80</v>
      </c>
      <c r="BG85" s="7">
        <v>87</v>
      </c>
      <c r="BH85" s="6" t="s">
        <v>79</v>
      </c>
      <c r="BI85" s="6" t="s">
        <v>77</v>
      </c>
      <c r="BJ85" s="6" t="s">
        <v>77</v>
      </c>
      <c r="BK85" s="6" t="s">
        <v>79</v>
      </c>
      <c r="BL85" s="6" t="s">
        <v>80</v>
      </c>
      <c r="BM85" s="6" t="s">
        <v>77</v>
      </c>
      <c r="BN85" s="7">
        <v>71</v>
      </c>
      <c r="BO85" s="7">
        <v>64</v>
      </c>
      <c r="BP85" s="7"/>
      <c r="BQ85" s="22">
        <f>AR85*1+AT85*2+AW85*3.5+AY85*2.5+AZ85*1+BA85*2.5+BE85*2+BF85*1+BG85*3+BH85*2+BK85*2+BL85*2+BN85*3+BO85*2</f>
        <v>2006.5</v>
      </c>
      <c r="BR85" s="16">
        <v>29.5</v>
      </c>
      <c r="BS85" s="16">
        <f t="shared" si="13"/>
        <v>68.016949152542367</v>
      </c>
      <c r="BT85" s="16">
        <f t="shared" si="14"/>
        <v>4705.5</v>
      </c>
      <c r="BU85" s="16">
        <f t="shared" si="15"/>
        <v>67</v>
      </c>
      <c r="BV85" s="16">
        <f t="shared" si="16"/>
        <v>70.231343283582092</v>
      </c>
      <c r="BW85" s="16">
        <v>0</v>
      </c>
      <c r="BX85" s="16">
        <f t="shared" si="17"/>
        <v>70.231343283582092</v>
      </c>
    </row>
    <row r="86" spans="1:76" x14ac:dyDescent="0.15">
      <c r="A86" s="4">
        <v>83</v>
      </c>
      <c r="B86" s="6" t="s">
        <v>257</v>
      </c>
      <c r="C86" s="8" t="s">
        <v>258</v>
      </c>
      <c r="D86" s="6" t="s">
        <v>77</v>
      </c>
      <c r="E86" s="7">
        <v>68</v>
      </c>
      <c r="F86" s="6" t="s">
        <v>77</v>
      </c>
      <c r="G86" s="7">
        <v>76</v>
      </c>
      <c r="H86" s="6" t="s">
        <v>77</v>
      </c>
      <c r="I86" s="6" t="s">
        <v>77</v>
      </c>
      <c r="J86" s="7">
        <v>67</v>
      </c>
      <c r="K86" s="6" t="s">
        <v>77</v>
      </c>
      <c r="L86" s="6" t="s">
        <v>77</v>
      </c>
      <c r="M86" s="6" t="s">
        <v>79</v>
      </c>
      <c r="N86" s="6" t="s">
        <v>77</v>
      </c>
      <c r="O86" s="6" t="s">
        <v>79</v>
      </c>
      <c r="P86" s="7">
        <v>77</v>
      </c>
      <c r="Q86" s="6" t="s">
        <v>77</v>
      </c>
      <c r="R86" s="6" t="s">
        <v>77</v>
      </c>
      <c r="S86" s="6" t="s">
        <v>79</v>
      </c>
      <c r="T86" s="6" t="s">
        <v>77</v>
      </c>
      <c r="U86" s="7">
        <v>80</v>
      </c>
      <c r="V86" s="6" t="s">
        <v>93</v>
      </c>
      <c r="W86" s="6" t="s">
        <v>77</v>
      </c>
      <c r="X86" s="7">
        <v>61</v>
      </c>
      <c r="Y86" s="7">
        <v>88</v>
      </c>
      <c r="Z86" s="6" t="s">
        <v>199</v>
      </c>
      <c r="AA86" s="6" t="s">
        <v>199</v>
      </c>
      <c r="AB86" s="7">
        <v>79</v>
      </c>
      <c r="AC86" s="6" t="s">
        <v>77</v>
      </c>
      <c r="AD86" s="6" t="s">
        <v>77</v>
      </c>
      <c r="AE86" s="6" t="s">
        <v>77</v>
      </c>
      <c r="AF86" s="6" t="s">
        <v>77</v>
      </c>
      <c r="AG86" s="6" t="s">
        <v>77</v>
      </c>
      <c r="AH86" s="6" t="s">
        <v>77</v>
      </c>
      <c r="AI86" s="7">
        <v>80</v>
      </c>
      <c r="AJ86" s="6" t="s">
        <v>77</v>
      </c>
      <c r="AK86" s="7">
        <v>72</v>
      </c>
      <c r="AL86" s="16">
        <f>E86*4+G86*3+J86*2+M86*1+O86*2+P86*2+S86*1+U86*2.5+V86*1+X86*3+Y86*3+Z86*3+AA86*6+AB86*1+AI86*1+AK86*2</f>
        <v>2593</v>
      </c>
      <c r="AM86" s="16">
        <v>37.5</v>
      </c>
      <c r="AN86" s="16">
        <f t="shared" si="12"/>
        <v>69.146666666666661</v>
      </c>
      <c r="AO86" s="5"/>
      <c r="AP86" s="6" t="s">
        <v>257</v>
      </c>
      <c r="AQ86" s="8" t="s">
        <v>258</v>
      </c>
      <c r="AR86" s="6" t="s">
        <v>93</v>
      </c>
      <c r="AS86" s="6" t="s">
        <v>77</v>
      </c>
      <c r="AT86" s="7">
        <v>72</v>
      </c>
      <c r="AU86" s="6" t="s">
        <v>77</v>
      </c>
      <c r="AV86" s="6" t="s">
        <v>77</v>
      </c>
      <c r="AW86" s="7">
        <v>38</v>
      </c>
      <c r="AX86" s="6" t="s">
        <v>77</v>
      </c>
      <c r="AY86" s="6" t="s">
        <v>77</v>
      </c>
      <c r="AZ86" s="7">
        <v>79</v>
      </c>
      <c r="BA86" s="7">
        <v>64</v>
      </c>
      <c r="BB86" s="6" t="s">
        <v>77</v>
      </c>
      <c r="BC86" s="6" t="s">
        <v>77</v>
      </c>
      <c r="BD86" s="6" t="s">
        <v>77</v>
      </c>
      <c r="BE86" s="7">
        <v>81</v>
      </c>
      <c r="BF86" s="6" t="s">
        <v>93</v>
      </c>
      <c r="BG86" s="7">
        <v>78</v>
      </c>
      <c r="BH86" s="6" t="s">
        <v>79</v>
      </c>
      <c r="BI86" s="6" t="s">
        <v>77</v>
      </c>
      <c r="BJ86" s="6" t="s">
        <v>77</v>
      </c>
      <c r="BK86" s="6" t="s">
        <v>79</v>
      </c>
      <c r="BL86" s="6" t="s">
        <v>93</v>
      </c>
      <c r="BM86" s="6" t="s">
        <v>77</v>
      </c>
      <c r="BN86" s="7">
        <v>92</v>
      </c>
      <c r="BO86" s="7">
        <v>70</v>
      </c>
      <c r="BP86" s="7"/>
      <c r="BQ86" s="22">
        <f>AR86*1+AT86*2+AW86*3.5+AZ86*1+BA86*2.5+BE86*2+BF86*1+BG86*3+BH86*2+BK86*2+BL86*2+BN86*3+BO86*2</f>
        <v>1928</v>
      </c>
      <c r="BR86" s="16">
        <v>27</v>
      </c>
      <c r="BS86" s="16">
        <f t="shared" si="13"/>
        <v>71.407407407407405</v>
      </c>
      <c r="BT86" s="16">
        <f t="shared" si="14"/>
        <v>4521</v>
      </c>
      <c r="BU86" s="16">
        <f t="shared" si="15"/>
        <v>64.5</v>
      </c>
      <c r="BV86" s="16">
        <f t="shared" si="16"/>
        <v>70.093023255813947</v>
      </c>
      <c r="BW86" s="16">
        <v>0</v>
      </c>
      <c r="BX86" s="16">
        <f t="shared" si="17"/>
        <v>70.093023255813947</v>
      </c>
    </row>
    <row r="87" spans="1:76" x14ac:dyDescent="0.15">
      <c r="A87" s="4">
        <v>84</v>
      </c>
      <c r="B87" s="6" t="s">
        <v>259</v>
      </c>
      <c r="C87" s="8" t="s">
        <v>260</v>
      </c>
      <c r="D87" s="6" t="s">
        <v>77</v>
      </c>
      <c r="E87" s="7">
        <v>72</v>
      </c>
      <c r="F87" s="6" t="s">
        <v>77</v>
      </c>
      <c r="G87" s="7">
        <v>78</v>
      </c>
      <c r="H87" s="6" t="s">
        <v>77</v>
      </c>
      <c r="I87" s="6" t="s">
        <v>77</v>
      </c>
      <c r="J87" s="7">
        <v>70</v>
      </c>
      <c r="K87" s="6" t="s">
        <v>77</v>
      </c>
      <c r="L87" s="6" t="s">
        <v>77</v>
      </c>
      <c r="M87" s="6" t="s">
        <v>80</v>
      </c>
      <c r="N87" s="6" t="s">
        <v>77</v>
      </c>
      <c r="O87" s="6" t="s">
        <v>79</v>
      </c>
      <c r="P87" s="7">
        <v>68</v>
      </c>
      <c r="Q87" s="6" t="s">
        <v>77</v>
      </c>
      <c r="R87" s="6" t="s">
        <v>261</v>
      </c>
      <c r="S87" s="6" t="s">
        <v>80</v>
      </c>
      <c r="T87" s="6" t="s">
        <v>77</v>
      </c>
      <c r="U87" s="7">
        <v>72</v>
      </c>
      <c r="V87" s="6" t="s">
        <v>93</v>
      </c>
      <c r="W87" s="6" t="s">
        <v>77</v>
      </c>
      <c r="X87" s="7">
        <v>70</v>
      </c>
      <c r="Y87" s="7">
        <v>87</v>
      </c>
      <c r="Z87" s="7">
        <v>63</v>
      </c>
      <c r="AA87" s="6" t="s">
        <v>146</v>
      </c>
      <c r="AB87" s="7">
        <v>83</v>
      </c>
      <c r="AC87" s="7">
        <v>77</v>
      </c>
      <c r="AD87" s="6" t="s">
        <v>77</v>
      </c>
      <c r="AE87" s="6" t="s">
        <v>77</v>
      </c>
      <c r="AF87" s="6" t="s">
        <v>77</v>
      </c>
      <c r="AG87" s="6" t="s">
        <v>77</v>
      </c>
      <c r="AH87" s="6" t="s">
        <v>77</v>
      </c>
      <c r="AI87" s="7">
        <v>86</v>
      </c>
      <c r="AJ87" s="6" t="s">
        <v>77</v>
      </c>
      <c r="AK87" s="6" t="s">
        <v>146</v>
      </c>
      <c r="AL87" s="16">
        <f>E87*4+G87*3+J87*2+M87*1+O87*2+P87*2+R87*2+S87*1+U87*2.5+V87*1+X87*3+Y87*3+Z87*3+AA87*6+AB87*1+AC87*2+AI87*1+AK87*2</f>
        <v>2884</v>
      </c>
      <c r="AM87" s="16">
        <v>41.5</v>
      </c>
      <c r="AN87" s="16">
        <f t="shared" si="12"/>
        <v>69.493975903614455</v>
      </c>
      <c r="AO87" s="5"/>
      <c r="AP87" s="6" t="s">
        <v>259</v>
      </c>
      <c r="AQ87" s="6" t="s">
        <v>260</v>
      </c>
      <c r="AR87" s="6" t="s">
        <v>93</v>
      </c>
      <c r="AS87" s="6" t="s">
        <v>77</v>
      </c>
      <c r="AT87" s="7">
        <v>69</v>
      </c>
      <c r="AU87" s="6" t="s">
        <v>77</v>
      </c>
      <c r="AV87" s="6" t="s">
        <v>77</v>
      </c>
      <c r="AW87" s="6" t="s">
        <v>77</v>
      </c>
      <c r="AX87" s="6" t="s">
        <v>77</v>
      </c>
      <c r="AY87" s="6" t="s">
        <v>77</v>
      </c>
      <c r="AZ87" s="7">
        <v>64</v>
      </c>
      <c r="BA87" s="6" t="s">
        <v>77</v>
      </c>
      <c r="BB87" s="6" t="s">
        <v>77</v>
      </c>
      <c r="BC87" s="6" t="s">
        <v>77</v>
      </c>
      <c r="BD87" s="6" t="s">
        <v>77</v>
      </c>
      <c r="BE87" s="7">
        <v>72</v>
      </c>
      <c r="BF87" s="6" t="s">
        <v>80</v>
      </c>
      <c r="BG87" s="7">
        <v>60</v>
      </c>
      <c r="BH87" s="6" t="s">
        <v>79</v>
      </c>
      <c r="BI87" s="6" t="s">
        <v>77</v>
      </c>
      <c r="BJ87" s="6" t="s">
        <v>77</v>
      </c>
      <c r="BK87" s="6" t="s">
        <v>79</v>
      </c>
      <c r="BL87" s="6" t="s">
        <v>93</v>
      </c>
      <c r="BM87" s="6" t="s">
        <v>77</v>
      </c>
      <c r="BN87" s="7">
        <v>78</v>
      </c>
      <c r="BO87" s="7">
        <v>63</v>
      </c>
      <c r="BP87" s="7"/>
      <c r="BQ87" s="22">
        <f>AR87*1+AT87*2+AZ87*1+BE87*2+BF87*1+BG87*3+BH87*2+BK87*2+BL87*2+BN87*3+BO87*2</f>
        <v>1496</v>
      </c>
      <c r="BR87" s="16">
        <v>21</v>
      </c>
      <c r="BS87" s="16">
        <f t="shared" si="13"/>
        <v>71.238095238095241</v>
      </c>
      <c r="BT87" s="16">
        <f t="shared" si="14"/>
        <v>4380</v>
      </c>
      <c r="BU87" s="16">
        <f t="shared" si="15"/>
        <v>62.5</v>
      </c>
      <c r="BV87" s="16">
        <f t="shared" si="16"/>
        <v>70.08</v>
      </c>
      <c r="BW87" s="16">
        <v>0</v>
      </c>
      <c r="BX87" s="16">
        <f t="shared" si="17"/>
        <v>70.08</v>
      </c>
    </row>
    <row r="88" spans="1:76" x14ac:dyDescent="0.15">
      <c r="A88" s="4">
        <v>85</v>
      </c>
      <c r="B88" s="6" t="s">
        <v>262</v>
      </c>
      <c r="C88" s="8" t="s">
        <v>263</v>
      </c>
      <c r="D88" s="6" t="s">
        <v>77</v>
      </c>
      <c r="E88" s="6" t="s">
        <v>178</v>
      </c>
      <c r="F88" s="6" t="s">
        <v>77</v>
      </c>
      <c r="G88" s="7">
        <v>70</v>
      </c>
      <c r="H88" s="6" t="s">
        <v>77</v>
      </c>
      <c r="I88" s="6" t="s">
        <v>77</v>
      </c>
      <c r="J88" s="7">
        <v>67</v>
      </c>
      <c r="K88" s="6" t="s">
        <v>77</v>
      </c>
      <c r="L88" s="6" t="s">
        <v>77</v>
      </c>
      <c r="M88" s="6" t="s">
        <v>79</v>
      </c>
      <c r="N88" s="6" t="s">
        <v>77</v>
      </c>
      <c r="O88" s="6" t="s">
        <v>79</v>
      </c>
      <c r="P88" s="6" t="s">
        <v>77</v>
      </c>
      <c r="Q88" s="6" t="s">
        <v>77</v>
      </c>
      <c r="R88" s="7">
        <v>65</v>
      </c>
      <c r="S88" s="6" t="s">
        <v>80</v>
      </c>
      <c r="T88" s="6" t="s">
        <v>77</v>
      </c>
      <c r="U88" s="7">
        <v>72</v>
      </c>
      <c r="V88" s="6" t="s">
        <v>80</v>
      </c>
      <c r="W88" s="6" t="s">
        <v>77</v>
      </c>
      <c r="X88" s="7">
        <v>63</v>
      </c>
      <c r="Y88" s="7">
        <v>83</v>
      </c>
      <c r="Z88" s="7">
        <v>60</v>
      </c>
      <c r="AA88" s="6" t="s">
        <v>199</v>
      </c>
      <c r="AB88" s="7">
        <v>78</v>
      </c>
      <c r="AC88" s="6" t="s">
        <v>77</v>
      </c>
      <c r="AD88" s="6" t="s">
        <v>77</v>
      </c>
      <c r="AE88" s="6" t="s">
        <v>77</v>
      </c>
      <c r="AF88" s="6" t="s">
        <v>77</v>
      </c>
      <c r="AG88" s="6" t="s">
        <v>77</v>
      </c>
      <c r="AH88" s="6" t="s">
        <v>77</v>
      </c>
      <c r="AI88" s="7">
        <v>84</v>
      </c>
      <c r="AJ88" s="6" t="s">
        <v>77</v>
      </c>
      <c r="AK88" s="7">
        <v>74</v>
      </c>
      <c r="AL88" s="16">
        <f>E88*4+G88*3+J88*2+M88*1+O88*2+R88*2+S88*1+U88*2.5+V88*1+X88*3+Y88*3+Z88*3+AA88*6+AB88*1+AI88*1+AK88*2</f>
        <v>2523</v>
      </c>
      <c r="AM88" s="16">
        <v>37.5</v>
      </c>
      <c r="AN88" s="16">
        <f t="shared" si="12"/>
        <v>67.28</v>
      </c>
      <c r="AO88" s="5"/>
      <c r="AP88" s="6" t="s">
        <v>262</v>
      </c>
      <c r="AQ88" s="8" t="s">
        <v>263</v>
      </c>
      <c r="AR88" s="6" t="s">
        <v>93</v>
      </c>
      <c r="AS88" s="6" t="s">
        <v>77</v>
      </c>
      <c r="AT88" s="7">
        <v>84</v>
      </c>
      <c r="AU88" s="6" t="s">
        <v>77</v>
      </c>
      <c r="AV88" s="6" t="s">
        <v>77</v>
      </c>
      <c r="AW88" s="7">
        <v>50</v>
      </c>
      <c r="AX88" s="6" t="s">
        <v>77</v>
      </c>
      <c r="AY88" s="7">
        <v>84</v>
      </c>
      <c r="AZ88" s="7">
        <v>67</v>
      </c>
      <c r="BA88" s="7">
        <v>68</v>
      </c>
      <c r="BB88" s="6" t="s">
        <v>77</v>
      </c>
      <c r="BC88" s="6" t="s">
        <v>77</v>
      </c>
      <c r="BD88" s="6" t="s">
        <v>77</v>
      </c>
      <c r="BE88" s="7">
        <v>82</v>
      </c>
      <c r="BF88" s="6" t="s">
        <v>93</v>
      </c>
      <c r="BG88" s="7">
        <v>67</v>
      </c>
      <c r="BH88" s="6" t="s">
        <v>78</v>
      </c>
      <c r="BI88" s="6" t="s">
        <v>77</v>
      </c>
      <c r="BJ88" s="6" t="s">
        <v>77</v>
      </c>
      <c r="BK88" s="6" t="s">
        <v>79</v>
      </c>
      <c r="BL88" s="6" t="s">
        <v>93</v>
      </c>
      <c r="BM88" s="6" t="s">
        <v>77</v>
      </c>
      <c r="BN88" s="7">
        <v>90</v>
      </c>
      <c r="BO88" s="7">
        <v>63</v>
      </c>
      <c r="BP88" s="7"/>
      <c r="BQ88" s="22">
        <f>AR88*1+AT88*2+AW88*3.5+AY88*2.5+AZ88*1+BA88*2.5+BE88*2+BF88*1+BG88*3+BH88*2+BK88*2+BL88*2+BN88*3+BO88*2</f>
        <v>2171</v>
      </c>
      <c r="BR88" s="16">
        <v>29.5</v>
      </c>
      <c r="BS88" s="16">
        <f t="shared" si="13"/>
        <v>73.593220338983045</v>
      </c>
      <c r="BT88" s="16">
        <f t="shared" si="14"/>
        <v>4694</v>
      </c>
      <c r="BU88" s="16">
        <f t="shared" si="15"/>
        <v>67</v>
      </c>
      <c r="BV88" s="16">
        <f t="shared" si="16"/>
        <v>70.059701492537314</v>
      </c>
      <c r="BW88" s="16">
        <v>0</v>
      </c>
      <c r="BX88" s="16">
        <f t="shared" si="17"/>
        <v>70.059701492537314</v>
      </c>
    </row>
    <row r="89" spans="1:76" x14ac:dyDescent="0.15">
      <c r="A89" s="4">
        <v>86</v>
      </c>
      <c r="B89" s="6" t="s">
        <v>266</v>
      </c>
      <c r="C89" s="8" t="s">
        <v>267</v>
      </c>
      <c r="D89" s="6" t="s">
        <v>77</v>
      </c>
      <c r="E89" s="6" t="s">
        <v>178</v>
      </c>
      <c r="F89" s="6" t="s">
        <v>77</v>
      </c>
      <c r="G89" s="7">
        <v>81</v>
      </c>
      <c r="H89" s="6" t="s">
        <v>77</v>
      </c>
      <c r="I89" s="6" t="s">
        <v>77</v>
      </c>
      <c r="J89" s="6" t="s">
        <v>77</v>
      </c>
      <c r="K89" s="6" t="s">
        <v>77</v>
      </c>
      <c r="L89" s="6" t="s">
        <v>77</v>
      </c>
      <c r="M89" s="6" t="s">
        <v>80</v>
      </c>
      <c r="N89" s="6" t="s">
        <v>77</v>
      </c>
      <c r="O89" s="6" t="s">
        <v>79</v>
      </c>
      <c r="P89" s="7">
        <v>79</v>
      </c>
      <c r="Q89" s="6" t="s">
        <v>77</v>
      </c>
      <c r="R89" s="7">
        <v>71</v>
      </c>
      <c r="S89" s="6" t="s">
        <v>79</v>
      </c>
      <c r="T89" s="6" t="s">
        <v>77</v>
      </c>
      <c r="U89" s="7">
        <v>77</v>
      </c>
      <c r="V89" s="6" t="s">
        <v>80</v>
      </c>
      <c r="W89" s="6" t="s">
        <v>77</v>
      </c>
      <c r="X89" s="7">
        <v>79</v>
      </c>
      <c r="Y89" s="7">
        <v>88</v>
      </c>
      <c r="Z89" s="7">
        <v>66</v>
      </c>
      <c r="AA89" s="6" t="s">
        <v>268</v>
      </c>
      <c r="AB89" s="7">
        <v>81</v>
      </c>
      <c r="AC89" s="6" t="s">
        <v>221</v>
      </c>
      <c r="AD89" s="6" t="s">
        <v>77</v>
      </c>
      <c r="AE89" s="6" t="s">
        <v>77</v>
      </c>
      <c r="AF89" s="6" t="s">
        <v>77</v>
      </c>
      <c r="AG89" s="6" t="s">
        <v>77</v>
      </c>
      <c r="AH89" s="6" t="s">
        <v>77</v>
      </c>
      <c r="AI89" s="7">
        <v>89</v>
      </c>
      <c r="AJ89" s="6" t="s">
        <v>77</v>
      </c>
      <c r="AK89" s="7">
        <v>74</v>
      </c>
      <c r="AL89" s="16">
        <f>E89*4+G89*3+M89*1+O89*2+P89*2+R89*2+S89*1+U89*2.5+V89*1+X89*3+Y89*3+Z89*3+AA89*6+AB89*1+AC89*2+AI89*1+AK89*2</f>
        <v>2803.5</v>
      </c>
      <c r="AM89" s="16">
        <v>39.5</v>
      </c>
      <c r="AN89" s="16">
        <f t="shared" si="12"/>
        <v>70.974683544303801</v>
      </c>
      <c r="AO89" s="5"/>
      <c r="AP89" s="6" t="s">
        <v>266</v>
      </c>
      <c r="AQ89" s="8" t="s">
        <v>267</v>
      </c>
      <c r="AR89" s="6" t="s">
        <v>93</v>
      </c>
      <c r="AS89" s="6" t="s">
        <v>77</v>
      </c>
      <c r="AT89" s="7">
        <v>71</v>
      </c>
      <c r="AU89" s="6" t="s">
        <v>77</v>
      </c>
      <c r="AV89" s="6" t="s">
        <v>77</v>
      </c>
      <c r="AW89" s="7">
        <v>29</v>
      </c>
      <c r="AX89" s="6" t="s">
        <v>77</v>
      </c>
      <c r="AY89" s="7">
        <v>82</v>
      </c>
      <c r="AZ89" s="7">
        <v>76</v>
      </c>
      <c r="BA89" s="7">
        <v>62</v>
      </c>
      <c r="BB89" s="6" t="s">
        <v>77</v>
      </c>
      <c r="BC89" s="6" t="s">
        <v>77</v>
      </c>
      <c r="BD89" s="6" t="s">
        <v>77</v>
      </c>
      <c r="BE89" s="7">
        <v>70</v>
      </c>
      <c r="BF89" s="6" t="s">
        <v>80</v>
      </c>
      <c r="BG89" s="7">
        <v>63</v>
      </c>
      <c r="BH89" s="6" t="s">
        <v>79</v>
      </c>
      <c r="BI89" s="6" t="s">
        <v>77</v>
      </c>
      <c r="BJ89" s="6" t="s">
        <v>77</v>
      </c>
      <c r="BK89" s="6" t="s">
        <v>79</v>
      </c>
      <c r="BL89" s="6" t="s">
        <v>79</v>
      </c>
      <c r="BM89" s="6" t="s">
        <v>77</v>
      </c>
      <c r="BN89" s="7">
        <v>83</v>
      </c>
      <c r="BO89" s="7">
        <v>60</v>
      </c>
      <c r="BP89" s="7"/>
      <c r="BQ89" s="22">
        <f>AR89*1+AT89*2+AW89*3.5+AY89*2.5+AZ89*1+BA89*2.5+BE89*2+BF89*1+BG89*3+BH89*2+BK89*2+BL89*2+BN89*3+BO89*2</f>
        <v>2027.5</v>
      </c>
      <c r="BR89" s="16">
        <v>29.5</v>
      </c>
      <c r="BS89" s="16">
        <f t="shared" si="13"/>
        <v>68.728813559322035</v>
      </c>
      <c r="BT89" s="16">
        <f t="shared" si="14"/>
        <v>4831</v>
      </c>
      <c r="BU89" s="16">
        <f t="shared" si="15"/>
        <v>69</v>
      </c>
      <c r="BV89" s="16">
        <f t="shared" si="16"/>
        <v>70.014492753623188</v>
      </c>
      <c r="BW89" s="16">
        <v>0</v>
      </c>
      <c r="BX89" s="16">
        <f t="shared" si="17"/>
        <v>70.014492753623188</v>
      </c>
    </row>
    <row r="90" spans="1:76" x14ac:dyDescent="0.15">
      <c r="A90" s="4">
        <v>87</v>
      </c>
      <c r="B90" s="6" t="s">
        <v>269</v>
      </c>
      <c r="C90" s="8" t="s">
        <v>270</v>
      </c>
      <c r="D90" s="6" t="s">
        <v>77</v>
      </c>
      <c r="E90" s="7">
        <v>62</v>
      </c>
      <c r="F90" s="6" t="s">
        <v>77</v>
      </c>
      <c r="G90" s="7">
        <v>78</v>
      </c>
      <c r="H90" s="6" t="s">
        <v>77</v>
      </c>
      <c r="I90" s="6" t="s">
        <v>77</v>
      </c>
      <c r="J90" s="7">
        <v>69</v>
      </c>
      <c r="K90" s="6" t="s">
        <v>77</v>
      </c>
      <c r="L90" s="6" t="s">
        <v>77</v>
      </c>
      <c r="M90" s="6" t="s">
        <v>93</v>
      </c>
      <c r="N90" s="6" t="s">
        <v>77</v>
      </c>
      <c r="O90" s="6" t="s">
        <v>79</v>
      </c>
      <c r="P90" s="7">
        <v>69</v>
      </c>
      <c r="Q90" s="6" t="s">
        <v>77</v>
      </c>
      <c r="R90" s="6" t="s">
        <v>196</v>
      </c>
      <c r="S90" s="6" t="s">
        <v>80</v>
      </c>
      <c r="T90" s="6" t="s">
        <v>77</v>
      </c>
      <c r="U90" s="7">
        <v>72</v>
      </c>
      <c r="V90" s="6" t="s">
        <v>93</v>
      </c>
      <c r="W90" s="6" t="s">
        <v>77</v>
      </c>
      <c r="X90" s="7">
        <v>83</v>
      </c>
      <c r="Y90" s="7">
        <v>89</v>
      </c>
      <c r="Z90" s="7">
        <v>67</v>
      </c>
      <c r="AA90" s="6" t="s">
        <v>155</v>
      </c>
      <c r="AB90" s="7">
        <v>86</v>
      </c>
      <c r="AC90" s="6" t="s">
        <v>77</v>
      </c>
      <c r="AD90" s="6" t="s">
        <v>77</v>
      </c>
      <c r="AE90" s="6" t="s">
        <v>77</v>
      </c>
      <c r="AF90" s="6" t="s">
        <v>77</v>
      </c>
      <c r="AG90" s="6" t="s">
        <v>77</v>
      </c>
      <c r="AH90" s="6" t="s">
        <v>77</v>
      </c>
      <c r="AI90" s="7">
        <v>84</v>
      </c>
      <c r="AJ90" s="6" t="s">
        <v>77</v>
      </c>
      <c r="AK90" s="7">
        <v>60</v>
      </c>
      <c r="AL90" s="16">
        <f>E90*4+G90*3+J90*2+M90*1+O90*2+P90*2+R90*2+S90*1+U90*2.5+V90*1+X90*3+Y90*3+Z90*3+AA90*6+AB90*1+AI90*1+AK90*2</f>
        <v>2698</v>
      </c>
      <c r="AM90" s="16">
        <v>39.5</v>
      </c>
      <c r="AN90" s="16">
        <f t="shared" si="12"/>
        <v>68.303797468354432</v>
      </c>
      <c r="AO90" s="5"/>
      <c r="AP90" s="6" t="s">
        <v>269</v>
      </c>
      <c r="AQ90" s="6" t="s">
        <v>270</v>
      </c>
      <c r="AR90" s="6" t="s">
        <v>79</v>
      </c>
      <c r="AS90" s="6" t="s">
        <v>77</v>
      </c>
      <c r="AT90" s="7">
        <v>63</v>
      </c>
      <c r="AU90" s="6" t="s">
        <v>77</v>
      </c>
      <c r="AV90" s="6" t="s">
        <v>77</v>
      </c>
      <c r="AW90" s="6" t="s">
        <v>77</v>
      </c>
      <c r="AX90" s="6" t="s">
        <v>77</v>
      </c>
      <c r="AY90" s="6" t="s">
        <v>77</v>
      </c>
      <c r="AZ90" s="7">
        <v>83</v>
      </c>
      <c r="BA90" s="6" t="s">
        <v>77</v>
      </c>
      <c r="BB90" s="6" t="s">
        <v>77</v>
      </c>
      <c r="BC90" s="6" t="s">
        <v>77</v>
      </c>
      <c r="BD90" s="6" t="s">
        <v>77</v>
      </c>
      <c r="BE90" s="7">
        <v>66</v>
      </c>
      <c r="BF90" s="6" t="s">
        <v>80</v>
      </c>
      <c r="BG90" s="7">
        <v>60</v>
      </c>
      <c r="BH90" s="6" t="s">
        <v>79</v>
      </c>
      <c r="BI90" s="6" t="s">
        <v>77</v>
      </c>
      <c r="BJ90" s="6" t="s">
        <v>77</v>
      </c>
      <c r="BK90" s="6" t="s">
        <v>79</v>
      </c>
      <c r="BL90" s="6" t="s">
        <v>80</v>
      </c>
      <c r="BM90" s="6" t="s">
        <v>77</v>
      </c>
      <c r="BN90" s="7">
        <v>76</v>
      </c>
      <c r="BO90" s="7">
        <v>60</v>
      </c>
      <c r="BP90" s="7"/>
      <c r="BQ90" s="22">
        <f>AR90*1+AT90*2+AZ90*1+BE90*2+BF90*1+BG90*3+BH90*2+BK90*2+BL90*2+BN90*3+BO90*2</f>
        <v>1519</v>
      </c>
      <c r="BR90" s="16">
        <v>21</v>
      </c>
      <c r="BS90" s="16">
        <f t="shared" si="13"/>
        <v>72.333333333333329</v>
      </c>
      <c r="BT90" s="16">
        <f t="shared" si="14"/>
        <v>4217</v>
      </c>
      <c r="BU90" s="16">
        <f t="shared" si="15"/>
        <v>60.5</v>
      </c>
      <c r="BV90" s="16">
        <f t="shared" si="16"/>
        <v>69.702479338842977</v>
      </c>
      <c r="BW90" s="16">
        <v>0</v>
      </c>
      <c r="BX90" s="16">
        <f t="shared" si="17"/>
        <v>69.702479338842977</v>
      </c>
    </row>
    <row r="91" spans="1:76" x14ac:dyDescent="0.15">
      <c r="A91" s="4">
        <v>88</v>
      </c>
      <c r="B91" s="6" t="s">
        <v>271</v>
      </c>
      <c r="C91" s="8" t="s">
        <v>272</v>
      </c>
      <c r="D91" s="6" t="s">
        <v>77</v>
      </c>
      <c r="E91" s="6" t="s">
        <v>268</v>
      </c>
      <c r="F91" s="6" t="s">
        <v>77</v>
      </c>
      <c r="G91" s="7">
        <v>88</v>
      </c>
      <c r="H91" s="6" t="s">
        <v>77</v>
      </c>
      <c r="I91" s="6" t="s">
        <v>77</v>
      </c>
      <c r="J91" s="7">
        <v>78</v>
      </c>
      <c r="K91" s="6" t="s">
        <v>77</v>
      </c>
      <c r="L91" s="6" t="s">
        <v>77</v>
      </c>
      <c r="M91" s="6" t="s">
        <v>80</v>
      </c>
      <c r="N91" s="6" t="s">
        <v>77</v>
      </c>
      <c r="O91" s="6" t="s">
        <v>79</v>
      </c>
      <c r="P91" s="7">
        <v>82</v>
      </c>
      <c r="Q91" s="6" t="s">
        <v>77</v>
      </c>
      <c r="R91" s="7">
        <v>68</v>
      </c>
      <c r="S91" s="6" t="s">
        <v>80</v>
      </c>
      <c r="T91" s="6" t="s">
        <v>77</v>
      </c>
      <c r="U91" s="7">
        <v>78</v>
      </c>
      <c r="V91" s="6" t="s">
        <v>93</v>
      </c>
      <c r="W91" s="6" t="s">
        <v>77</v>
      </c>
      <c r="X91" s="7">
        <v>80</v>
      </c>
      <c r="Y91" s="7">
        <v>83</v>
      </c>
      <c r="Z91" s="7">
        <v>65</v>
      </c>
      <c r="AA91" s="6" t="s">
        <v>204</v>
      </c>
      <c r="AB91" s="7">
        <v>76</v>
      </c>
      <c r="AC91" s="6" t="s">
        <v>77</v>
      </c>
      <c r="AD91" s="6" t="s">
        <v>77</v>
      </c>
      <c r="AE91" s="6" t="s">
        <v>77</v>
      </c>
      <c r="AF91" s="6" t="s">
        <v>77</v>
      </c>
      <c r="AG91" s="6" t="s">
        <v>77</v>
      </c>
      <c r="AH91" s="6" t="s">
        <v>77</v>
      </c>
      <c r="AI91" s="7">
        <v>84</v>
      </c>
      <c r="AJ91" s="6" t="s">
        <v>77</v>
      </c>
      <c r="AK91" s="7">
        <v>65</v>
      </c>
      <c r="AL91" s="16">
        <f>E91*4+G91*3+J91*2+M91*1+O91*2+P91*2+R91*2+S91*1+U91*2.5+V91*1+X91*3+Y91*3+Z91*3+AA91*6+AB91*1+AI91*1+AK91*2</f>
        <v>2808</v>
      </c>
      <c r="AM91" s="16">
        <v>39.5</v>
      </c>
      <c r="AN91" s="16">
        <f t="shared" si="12"/>
        <v>71.088607594936704</v>
      </c>
      <c r="AO91" s="5"/>
      <c r="AP91" s="6" t="s">
        <v>271</v>
      </c>
      <c r="AQ91" s="8" t="s">
        <v>272</v>
      </c>
      <c r="AR91" s="6" t="s">
        <v>80</v>
      </c>
      <c r="AS91" s="6" t="s">
        <v>77</v>
      </c>
      <c r="AT91" s="7">
        <v>71</v>
      </c>
      <c r="AU91" s="6" t="s">
        <v>77</v>
      </c>
      <c r="AV91" s="6" t="s">
        <v>77</v>
      </c>
      <c r="AW91" s="7">
        <v>30</v>
      </c>
      <c r="AX91" s="6" t="s">
        <v>77</v>
      </c>
      <c r="AY91" s="6" t="s">
        <v>77</v>
      </c>
      <c r="AZ91" s="7">
        <v>73</v>
      </c>
      <c r="BA91" s="7">
        <v>60</v>
      </c>
      <c r="BB91" s="6" t="s">
        <v>77</v>
      </c>
      <c r="BC91" s="6" t="s">
        <v>77</v>
      </c>
      <c r="BD91" s="6" t="s">
        <v>77</v>
      </c>
      <c r="BE91" s="7">
        <v>70</v>
      </c>
      <c r="BF91" s="6" t="s">
        <v>93</v>
      </c>
      <c r="BG91" s="7">
        <v>61</v>
      </c>
      <c r="BH91" s="6" t="s">
        <v>79</v>
      </c>
      <c r="BI91" s="6" t="s">
        <v>77</v>
      </c>
      <c r="BJ91" s="6" t="s">
        <v>77</v>
      </c>
      <c r="BK91" s="6" t="s">
        <v>79</v>
      </c>
      <c r="BL91" s="6" t="s">
        <v>79</v>
      </c>
      <c r="BM91" s="6" t="s">
        <v>77</v>
      </c>
      <c r="BN91" s="7">
        <v>85</v>
      </c>
      <c r="BO91" s="7">
        <v>64</v>
      </c>
      <c r="BP91" s="7"/>
      <c r="BQ91" s="22">
        <f>AR91*1+AT91*2+AW91*3.5+AZ91*1+BA91*2.5+BE91*2+BF91*1+BG91*3+BH91*2+BK91*2+BL91*2+BN91*3+BO91*2</f>
        <v>1826</v>
      </c>
      <c r="BR91" s="16">
        <v>27</v>
      </c>
      <c r="BS91" s="16">
        <f t="shared" si="13"/>
        <v>67.629629629629633</v>
      </c>
      <c r="BT91" s="16">
        <f t="shared" si="14"/>
        <v>4634</v>
      </c>
      <c r="BU91" s="16">
        <f t="shared" si="15"/>
        <v>66.5</v>
      </c>
      <c r="BV91" s="16">
        <f t="shared" si="16"/>
        <v>69.684210526315795</v>
      </c>
      <c r="BW91" s="16">
        <v>0</v>
      </c>
      <c r="BX91" s="16">
        <f t="shared" si="17"/>
        <v>69.684210526315795</v>
      </c>
    </row>
    <row r="92" spans="1:76" x14ac:dyDescent="0.15">
      <c r="A92" s="4">
        <v>89</v>
      </c>
      <c r="B92" s="6" t="s">
        <v>273</v>
      </c>
      <c r="C92" s="8" t="s">
        <v>274</v>
      </c>
      <c r="D92" s="6" t="s">
        <v>77</v>
      </c>
      <c r="E92" s="6" t="s">
        <v>275</v>
      </c>
      <c r="F92" s="6" t="s">
        <v>77</v>
      </c>
      <c r="G92" s="7">
        <v>75</v>
      </c>
      <c r="H92" s="6" t="s">
        <v>77</v>
      </c>
      <c r="I92" s="6" t="s">
        <v>77</v>
      </c>
      <c r="J92" s="6" t="s">
        <v>77</v>
      </c>
      <c r="K92" s="6" t="s">
        <v>77</v>
      </c>
      <c r="L92" s="6" t="s">
        <v>77</v>
      </c>
      <c r="M92" s="6" t="s">
        <v>79</v>
      </c>
      <c r="N92" s="6" t="s">
        <v>77</v>
      </c>
      <c r="O92" s="6" t="s">
        <v>79</v>
      </c>
      <c r="P92" s="7">
        <v>80</v>
      </c>
      <c r="Q92" s="6" t="s">
        <v>77</v>
      </c>
      <c r="R92" s="7">
        <v>71</v>
      </c>
      <c r="S92" s="6" t="s">
        <v>78</v>
      </c>
      <c r="T92" s="6" t="s">
        <v>77</v>
      </c>
      <c r="U92" s="7">
        <v>81</v>
      </c>
      <c r="V92" s="6" t="s">
        <v>80</v>
      </c>
      <c r="W92" s="6" t="s">
        <v>77</v>
      </c>
      <c r="X92" s="7">
        <v>80</v>
      </c>
      <c r="Y92" s="7">
        <v>82</v>
      </c>
      <c r="Z92" s="7">
        <v>65</v>
      </c>
      <c r="AA92" s="6" t="s">
        <v>155</v>
      </c>
      <c r="AB92" s="7">
        <v>80</v>
      </c>
      <c r="AC92" s="7">
        <v>68</v>
      </c>
      <c r="AD92" s="6" t="s">
        <v>77</v>
      </c>
      <c r="AE92" s="6" t="s">
        <v>77</v>
      </c>
      <c r="AF92" s="6" t="s">
        <v>77</v>
      </c>
      <c r="AG92" s="6" t="s">
        <v>77</v>
      </c>
      <c r="AH92" s="6" t="s">
        <v>77</v>
      </c>
      <c r="AI92" s="7">
        <v>87</v>
      </c>
      <c r="AJ92" s="6" t="s">
        <v>77</v>
      </c>
      <c r="AK92" s="6" t="s">
        <v>178</v>
      </c>
      <c r="AL92" s="16">
        <f>E92*4+G92*3+M92*1+O92*2+P92*2+R92*2+S92*1+U92*2.5+V92*1+X92*3+Y92*3+Z92*3+AA92*6+AB92*1+AC92*2+AI92*1+AK92*2</f>
        <v>2700.5</v>
      </c>
      <c r="AM92" s="16">
        <v>39.5</v>
      </c>
      <c r="AN92" s="16">
        <f t="shared" si="12"/>
        <v>68.367088607594937</v>
      </c>
      <c r="AO92" s="5"/>
      <c r="AP92" s="6" t="s">
        <v>273</v>
      </c>
      <c r="AQ92" s="8" t="s">
        <v>274</v>
      </c>
      <c r="AR92" s="6" t="s">
        <v>79</v>
      </c>
      <c r="AS92" s="6" t="s">
        <v>77</v>
      </c>
      <c r="AT92" s="7">
        <v>78</v>
      </c>
      <c r="AU92" s="6" t="s">
        <v>77</v>
      </c>
      <c r="AV92" s="6" t="s">
        <v>77</v>
      </c>
      <c r="AW92" s="7">
        <v>24</v>
      </c>
      <c r="AX92" s="6" t="s">
        <v>77</v>
      </c>
      <c r="AY92" s="7">
        <v>78</v>
      </c>
      <c r="AZ92" s="7">
        <v>85</v>
      </c>
      <c r="BA92" s="7">
        <v>50</v>
      </c>
      <c r="BB92" s="6" t="s">
        <v>77</v>
      </c>
      <c r="BC92" s="6" t="s">
        <v>77</v>
      </c>
      <c r="BD92" s="6" t="s">
        <v>77</v>
      </c>
      <c r="BE92" s="7">
        <v>76</v>
      </c>
      <c r="BF92" s="6" t="s">
        <v>80</v>
      </c>
      <c r="BG92" s="7">
        <v>83</v>
      </c>
      <c r="BH92" s="6" t="s">
        <v>79</v>
      </c>
      <c r="BI92" s="6" t="s">
        <v>77</v>
      </c>
      <c r="BJ92" s="6" t="s">
        <v>77</v>
      </c>
      <c r="BK92" s="6" t="s">
        <v>79</v>
      </c>
      <c r="BL92" s="6" t="s">
        <v>80</v>
      </c>
      <c r="BM92" s="6" t="s">
        <v>77</v>
      </c>
      <c r="BN92" s="7">
        <v>81</v>
      </c>
      <c r="BO92" s="7">
        <v>72</v>
      </c>
      <c r="BP92" s="7"/>
      <c r="BQ92" s="22">
        <f>AR92*1+AT92*2+AW92*3.5+AY92*2.5+AZ92*1+BA92*2.5+BE92*2+BF92*1+BG92*3+BH92*2+BK92*2+BL92*2+BN92*3+BO92*2</f>
        <v>2083</v>
      </c>
      <c r="BR92" s="16">
        <v>29.5</v>
      </c>
      <c r="BS92" s="16">
        <f t="shared" si="13"/>
        <v>70.610169491525426</v>
      </c>
      <c r="BT92" s="16">
        <f t="shared" si="14"/>
        <v>4783.5</v>
      </c>
      <c r="BU92" s="16">
        <f t="shared" si="15"/>
        <v>69</v>
      </c>
      <c r="BV92" s="16">
        <f t="shared" si="16"/>
        <v>69.326086956521735</v>
      </c>
      <c r="BW92" s="16">
        <v>0</v>
      </c>
      <c r="BX92" s="16">
        <f t="shared" si="17"/>
        <v>69.326086956521735</v>
      </c>
    </row>
    <row r="93" spans="1:76" x14ac:dyDescent="0.15">
      <c r="A93" s="4">
        <v>90</v>
      </c>
      <c r="B93" s="6" t="s">
        <v>276</v>
      </c>
      <c r="C93" s="8" t="s">
        <v>277</v>
      </c>
      <c r="D93" s="6" t="s">
        <v>77</v>
      </c>
      <c r="E93" s="7">
        <v>68</v>
      </c>
      <c r="F93" s="6" t="s">
        <v>77</v>
      </c>
      <c r="G93" s="7">
        <v>80</v>
      </c>
      <c r="H93" s="6" t="s">
        <v>77</v>
      </c>
      <c r="I93" s="6" t="s">
        <v>77</v>
      </c>
      <c r="J93" s="7">
        <v>60</v>
      </c>
      <c r="K93" s="6" t="s">
        <v>77</v>
      </c>
      <c r="L93" s="6" t="s">
        <v>77</v>
      </c>
      <c r="M93" s="6" t="s">
        <v>93</v>
      </c>
      <c r="N93" s="6" t="s">
        <v>77</v>
      </c>
      <c r="O93" s="6" t="s">
        <v>79</v>
      </c>
      <c r="P93" s="6" t="s">
        <v>77</v>
      </c>
      <c r="Q93" s="6" t="s">
        <v>77</v>
      </c>
      <c r="R93" s="7">
        <v>65</v>
      </c>
      <c r="S93" s="6" t="s">
        <v>80</v>
      </c>
      <c r="T93" s="6" t="s">
        <v>77</v>
      </c>
      <c r="U93" s="7">
        <v>75</v>
      </c>
      <c r="V93" s="6" t="s">
        <v>80</v>
      </c>
      <c r="W93" s="6" t="s">
        <v>77</v>
      </c>
      <c r="X93" s="7">
        <v>68</v>
      </c>
      <c r="Y93" s="7">
        <v>79</v>
      </c>
      <c r="Z93" s="7">
        <v>60</v>
      </c>
      <c r="AA93" s="6" t="s">
        <v>181</v>
      </c>
      <c r="AB93" s="7">
        <v>77</v>
      </c>
      <c r="AC93" s="7">
        <v>65</v>
      </c>
      <c r="AD93" s="6" t="s">
        <v>77</v>
      </c>
      <c r="AE93" s="6" t="s">
        <v>77</v>
      </c>
      <c r="AF93" s="6" t="s">
        <v>77</v>
      </c>
      <c r="AG93" s="6" t="s">
        <v>77</v>
      </c>
      <c r="AH93" s="6" t="s">
        <v>77</v>
      </c>
      <c r="AI93" s="7">
        <v>82</v>
      </c>
      <c r="AJ93" s="6" t="s">
        <v>77</v>
      </c>
      <c r="AK93" s="7">
        <v>63</v>
      </c>
      <c r="AL93" s="16">
        <f>E93*4+G93*3+J93*2+M93*1+O93*2+R93*2+S93*1+U93*2.5+V93*1+X93*3+Y93*3+Z93*3+AA93*6+AB93*1+AC93*2+AI93*1+AK93*2</f>
        <v>2706.5</v>
      </c>
      <c r="AM93" s="16">
        <v>39.5</v>
      </c>
      <c r="AN93" s="16">
        <f t="shared" si="12"/>
        <v>68.518987341772146</v>
      </c>
      <c r="AO93" s="5"/>
      <c r="AP93" s="6" t="s">
        <v>276</v>
      </c>
      <c r="AQ93" s="8" t="s">
        <v>277</v>
      </c>
      <c r="AR93" s="6" t="s">
        <v>93</v>
      </c>
      <c r="AS93" s="6" t="s">
        <v>77</v>
      </c>
      <c r="AT93" s="7">
        <v>73</v>
      </c>
      <c r="AU93" s="6" t="s">
        <v>77</v>
      </c>
      <c r="AV93" s="6" t="s">
        <v>77</v>
      </c>
      <c r="AW93" s="7">
        <v>28</v>
      </c>
      <c r="AX93" s="6" t="s">
        <v>77</v>
      </c>
      <c r="AY93" s="7">
        <v>68</v>
      </c>
      <c r="AZ93" s="7">
        <v>74</v>
      </c>
      <c r="BA93" s="7">
        <v>61</v>
      </c>
      <c r="BB93" s="6" t="s">
        <v>77</v>
      </c>
      <c r="BC93" s="6" t="s">
        <v>77</v>
      </c>
      <c r="BD93" s="6" t="s">
        <v>77</v>
      </c>
      <c r="BE93" s="7">
        <v>68</v>
      </c>
      <c r="BF93" s="6" t="s">
        <v>80</v>
      </c>
      <c r="BG93" s="7">
        <v>85</v>
      </c>
      <c r="BH93" s="6" t="s">
        <v>79</v>
      </c>
      <c r="BI93" s="6" t="s">
        <v>77</v>
      </c>
      <c r="BJ93" s="6" t="s">
        <v>77</v>
      </c>
      <c r="BK93" s="6" t="s">
        <v>79</v>
      </c>
      <c r="BL93" s="6" t="s">
        <v>93</v>
      </c>
      <c r="BM93" s="6" t="s">
        <v>77</v>
      </c>
      <c r="BN93" s="7">
        <v>89</v>
      </c>
      <c r="BO93" s="7">
        <v>66</v>
      </c>
      <c r="BP93" s="7"/>
      <c r="BQ93" s="22">
        <f>AR93*1+AT93*2+AW93*3.5+AY93*2.5+AZ93*1+BA93*2.5+BE93*2+BF93*1+BG93*3+BH93*2+BK93*2+BL93*2+BN93*3+BO93*2</f>
        <v>2040.5</v>
      </c>
      <c r="BR93" s="16">
        <v>29.5</v>
      </c>
      <c r="BS93" s="16">
        <f t="shared" si="13"/>
        <v>69.169491525423723</v>
      </c>
      <c r="BT93" s="16">
        <f t="shared" si="14"/>
        <v>4747</v>
      </c>
      <c r="BU93" s="16">
        <f t="shared" si="15"/>
        <v>69</v>
      </c>
      <c r="BV93" s="16">
        <f t="shared" si="16"/>
        <v>68.79710144927536</v>
      </c>
      <c r="BW93" s="16">
        <v>0</v>
      </c>
      <c r="BX93" s="16">
        <f t="shared" si="17"/>
        <v>68.79710144927536</v>
      </c>
    </row>
    <row r="94" spans="1:76" x14ac:dyDescent="0.15">
      <c r="A94" s="4">
        <v>91</v>
      </c>
      <c r="B94" s="6" t="s">
        <v>278</v>
      </c>
      <c r="C94" s="8" t="s">
        <v>279</v>
      </c>
      <c r="D94" s="6" t="s">
        <v>77</v>
      </c>
      <c r="E94" s="6" t="s">
        <v>204</v>
      </c>
      <c r="F94" s="6" t="s">
        <v>77</v>
      </c>
      <c r="G94" s="7">
        <v>66</v>
      </c>
      <c r="H94" s="6" t="s">
        <v>77</v>
      </c>
      <c r="I94" s="6" t="s">
        <v>77</v>
      </c>
      <c r="J94" s="7">
        <v>70</v>
      </c>
      <c r="K94" s="6" t="s">
        <v>77</v>
      </c>
      <c r="L94" s="6" t="s">
        <v>77</v>
      </c>
      <c r="M94" s="6" t="s">
        <v>79</v>
      </c>
      <c r="N94" s="6" t="s">
        <v>77</v>
      </c>
      <c r="O94" s="6" t="s">
        <v>79</v>
      </c>
      <c r="P94" s="7">
        <v>74</v>
      </c>
      <c r="Q94" s="6" t="s">
        <v>77</v>
      </c>
      <c r="R94" s="7">
        <v>71</v>
      </c>
      <c r="S94" s="6" t="s">
        <v>79</v>
      </c>
      <c r="T94" s="6" t="s">
        <v>77</v>
      </c>
      <c r="U94" s="7">
        <v>76</v>
      </c>
      <c r="V94" s="6" t="s">
        <v>79</v>
      </c>
      <c r="W94" s="6" t="s">
        <v>77</v>
      </c>
      <c r="X94" s="7">
        <v>81</v>
      </c>
      <c r="Y94" s="7">
        <v>88</v>
      </c>
      <c r="Z94" s="7">
        <v>63</v>
      </c>
      <c r="AA94" s="6" t="s">
        <v>280</v>
      </c>
      <c r="AB94" s="7">
        <v>79</v>
      </c>
      <c r="AC94" s="6" t="s">
        <v>77</v>
      </c>
      <c r="AD94" s="6" t="s">
        <v>77</v>
      </c>
      <c r="AE94" s="6" t="s">
        <v>77</v>
      </c>
      <c r="AF94" s="6" t="s">
        <v>77</v>
      </c>
      <c r="AG94" s="6" t="s">
        <v>77</v>
      </c>
      <c r="AH94" s="6" t="s">
        <v>77</v>
      </c>
      <c r="AI94" s="7">
        <v>85</v>
      </c>
      <c r="AJ94" s="6" t="s">
        <v>77</v>
      </c>
      <c r="AK94" s="7">
        <v>71</v>
      </c>
      <c r="AL94" s="16">
        <f>E94*4+G94*3+J94*2+M94*1+O94*2+P94*2+R94*2+S94*1+U94*2.5+V94*1+X94*3+Y94*3+Z94*3+AA94*6+AB94*1+AI94*1+AK94*2</f>
        <v>2601</v>
      </c>
      <c r="AM94" s="16">
        <v>39.5</v>
      </c>
      <c r="AN94" s="16">
        <f t="shared" si="12"/>
        <v>65.848101265822791</v>
      </c>
      <c r="AO94" s="5"/>
      <c r="AP94" s="6" t="s">
        <v>278</v>
      </c>
      <c r="AQ94" s="8" t="s">
        <v>279</v>
      </c>
      <c r="AR94" s="6" t="s">
        <v>80</v>
      </c>
      <c r="AS94" s="6" t="s">
        <v>77</v>
      </c>
      <c r="AT94" s="7">
        <v>76</v>
      </c>
      <c r="AU94" s="6" t="s">
        <v>77</v>
      </c>
      <c r="AV94" s="6" t="s">
        <v>77</v>
      </c>
      <c r="AW94" s="7">
        <v>38</v>
      </c>
      <c r="AX94" s="6" t="s">
        <v>77</v>
      </c>
      <c r="AY94" s="6" t="s">
        <v>77</v>
      </c>
      <c r="AZ94" s="7">
        <v>92</v>
      </c>
      <c r="BA94" s="7">
        <v>52</v>
      </c>
      <c r="BB94" s="6" t="s">
        <v>77</v>
      </c>
      <c r="BC94" s="6" t="s">
        <v>77</v>
      </c>
      <c r="BD94" s="6" t="s">
        <v>77</v>
      </c>
      <c r="BE94" s="7">
        <v>79</v>
      </c>
      <c r="BF94" s="6" t="s">
        <v>80</v>
      </c>
      <c r="BG94" s="7">
        <v>85</v>
      </c>
      <c r="BH94" s="6" t="s">
        <v>79</v>
      </c>
      <c r="BI94" s="6" t="s">
        <v>77</v>
      </c>
      <c r="BJ94" s="6" t="s">
        <v>77</v>
      </c>
      <c r="BK94" s="6" t="s">
        <v>79</v>
      </c>
      <c r="BL94" s="6" t="s">
        <v>93</v>
      </c>
      <c r="BM94" s="6" t="s">
        <v>77</v>
      </c>
      <c r="BN94" s="7">
        <v>86</v>
      </c>
      <c r="BO94" s="7">
        <v>78</v>
      </c>
      <c r="BP94" s="7"/>
      <c r="BQ94" s="22">
        <f>AR94*1+AT94*2+AW94*3.5+AZ94*1+BA94*2.5+BE94*2+BF94*1+BG94*3+BH94*2+BK94*2+BL94*2+BN94*3+BO94*2</f>
        <v>1954</v>
      </c>
      <c r="BR94" s="16">
        <v>27</v>
      </c>
      <c r="BS94" s="16">
        <f t="shared" si="13"/>
        <v>72.370370370370367</v>
      </c>
      <c r="BT94" s="16">
        <f t="shared" si="14"/>
        <v>4555</v>
      </c>
      <c r="BU94" s="16">
        <f t="shared" si="15"/>
        <v>66.5</v>
      </c>
      <c r="BV94" s="16">
        <f t="shared" si="16"/>
        <v>68.496240601503757</v>
      </c>
      <c r="BW94" s="16">
        <v>0</v>
      </c>
      <c r="BX94" s="16">
        <f t="shared" si="17"/>
        <v>68.496240601503757</v>
      </c>
    </row>
    <row r="95" spans="1:76" x14ac:dyDescent="0.15">
      <c r="A95" s="4">
        <v>92</v>
      </c>
      <c r="B95" s="6" t="s">
        <v>281</v>
      </c>
      <c r="C95" s="8" t="s">
        <v>282</v>
      </c>
      <c r="D95" s="6" t="s">
        <v>77</v>
      </c>
      <c r="E95" s="6" t="s">
        <v>283</v>
      </c>
      <c r="F95" s="6" t="s">
        <v>77</v>
      </c>
      <c r="G95" s="7">
        <v>64</v>
      </c>
      <c r="H95" s="6" t="s">
        <v>77</v>
      </c>
      <c r="I95" s="6" t="s">
        <v>77</v>
      </c>
      <c r="J95" s="7">
        <v>61</v>
      </c>
      <c r="K95" s="6" t="s">
        <v>77</v>
      </c>
      <c r="L95" s="6" t="s">
        <v>77</v>
      </c>
      <c r="M95" s="6" t="s">
        <v>80</v>
      </c>
      <c r="N95" s="6" t="s">
        <v>77</v>
      </c>
      <c r="O95" s="6" t="s">
        <v>79</v>
      </c>
      <c r="P95" s="7">
        <v>78</v>
      </c>
      <c r="Q95" s="6" t="s">
        <v>77</v>
      </c>
      <c r="R95" s="7">
        <v>60</v>
      </c>
      <c r="S95" s="6" t="s">
        <v>79</v>
      </c>
      <c r="T95" s="6" t="s">
        <v>77</v>
      </c>
      <c r="U95" s="7">
        <v>77</v>
      </c>
      <c r="V95" s="6" t="s">
        <v>80</v>
      </c>
      <c r="W95" s="6" t="s">
        <v>77</v>
      </c>
      <c r="X95" s="7">
        <v>73</v>
      </c>
      <c r="Y95" s="7">
        <v>84</v>
      </c>
      <c r="Z95" s="7">
        <v>60</v>
      </c>
      <c r="AA95" s="6" t="s">
        <v>168</v>
      </c>
      <c r="AB95" s="7">
        <v>82</v>
      </c>
      <c r="AC95" s="6" t="s">
        <v>77</v>
      </c>
      <c r="AD95" s="6" t="s">
        <v>77</v>
      </c>
      <c r="AE95" s="6" t="s">
        <v>77</v>
      </c>
      <c r="AF95" s="6" t="s">
        <v>77</v>
      </c>
      <c r="AG95" s="6" t="s">
        <v>77</v>
      </c>
      <c r="AH95" s="6" t="s">
        <v>77</v>
      </c>
      <c r="AI95" s="7">
        <v>85</v>
      </c>
      <c r="AJ95" s="6" t="s">
        <v>77</v>
      </c>
      <c r="AK95" s="7">
        <v>77</v>
      </c>
      <c r="AL95" s="16">
        <f>E95*4+G95*3+J95*2+M95*1+O95*2+P95*2+R95*2+S95*1+U95*2.5+V95*1+X95*3+Y95*3+Z95*3+AA95*6+AB95*1+AI95*1+AK95*2</f>
        <v>2667.5</v>
      </c>
      <c r="AM95" s="16">
        <v>39.5</v>
      </c>
      <c r="AN95" s="16">
        <f t="shared" si="12"/>
        <v>67.531645569620252</v>
      </c>
      <c r="AO95" s="5"/>
      <c r="AP95" s="6" t="s">
        <v>281</v>
      </c>
      <c r="AQ95" s="8" t="s">
        <v>282</v>
      </c>
      <c r="AR95" s="6" t="s">
        <v>93</v>
      </c>
      <c r="AS95" s="6" t="s">
        <v>77</v>
      </c>
      <c r="AT95" s="7">
        <v>74</v>
      </c>
      <c r="AU95" s="6" t="s">
        <v>77</v>
      </c>
      <c r="AV95" s="6" t="s">
        <v>77</v>
      </c>
      <c r="AW95" s="7">
        <v>26</v>
      </c>
      <c r="AX95" s="6" t="s">
        <v>77</v>
      </c>
      <c r="AY95" s="6" t="s">
        <v>77</v>
      </c>
      <c r="AZ95" s="7">
        <v>72</v>
      </c>
      <c r="BA95" s="7">
        <v>61</v>
      </c>
      <c r="BB95" s="6" t="s">
        <v>77</v>
      </c>
      <c r="BC95" s="6" t="s">
        <v>77</v>
      </c>
      <c r="BD95" s="6" t="s">
        <v>77</v>
      </c>
      <c r="BE95" s="7">
        <v>78</v>
      </c>
      <c r="BF95" s="6" t="s">
        <v>93</v>
      </c>
      <c r="BG95" s="7">
        <v>88</v>
      </c>
      <c r="BH95" s="6" t="s">
        <v>79</v>
      </c>
      <c r="BI95" s="6" t="s">
        <v>77</v>
      </c>
      <c r="BJ95" s="6" t="s">
        <v>77</v>
      </c>
      <c r="BK95" s="6" t="s">
        <v>79</v>
      </c>
      <c r="BL95" s="6" t="s">
        <v>80</v>
      </c>
      <c r="BM95" s="6" t="s">
        <v>77</v>
      </c>
      <c r="BN95" s="7">
        <v>83</v>
      </c>
      <c r="BO95" s="7">
        <v>63</v>
      </c>
      <c r="BP95" s="7"/>
      <c r="BQ95" s="22">
        <f>AR95*1+AT95*2+AW95*3.5+AZ95*1+BA95*2.5+BE95*2+BF95*1+BG95*3+BH95*2+BK95*2+BL95*2+BN95*3+BO95*2</f>
        <v>1878.5</v>
      </c>
      <c r="BR95" s="16">
        <v>27</v>
      </c>
      <c r="BS95" s="16">
        <f t="shared" si="13"/>
        <v>69.574074074074076</v>
      </c>
      <c r="BT95" s="16">
        <f t="shared" si="14"/>
        <v>4546</v>
      </c>
      <c r="BU95" s="16">
        <f t="shared" si="15"/>
        <v>66.5</v>
      </c>
      <c r="BV95" s="16">
        <f t="shared" si="16"/>
        <v>68.360902255639104</v>
      </c>
      <c r="BW95" s="16">
        <v>0</v>
      </c>
      <c r="BX95" s="16">
        <f t="shared" si="17"/>
        <v>68.360902255639104</v>
      </c>
    </row>
    <row r="96" spans="1:76" x14ac:dyDescent="0.15">
      <c r="A96" s="4">
        <v>93</v>
      </c>
      <c r="B96" s="6" t="s">
        <v>284</v>
      </c>
      <c r="C96" s="8" t="s">
        <v>285</v>
      </c>
      <c r="D96" s="6" t="s">
        <v>77</v>
      </c>
      <c r="E96" s="6" t="s">
        <v>199</v>
      </c>
      <c r="F96" s="6" t="s">
        <v>77</v>
      </c>
      <c r="G96" s="7">
        <v>88</v>
      </c>
      <c r="H96" s="6" t="s">
        <v>77</v>
      </c>
      <c r="I96" s="6" t="s">
        <v>77</v>
      </c>
      <c r="J96" s="7">
        <v>68</v>
      </c>
      <c r="K96" s="6" t="s">
        <v>77</v>
      </c>
      <c r="L96" s="6" t="s">
        <v>77</v>
      </c>
      <c r="M96" s="6" t="s">
        <v>80</v>
      </c>
      <c r="N96" s="6" t="s">
        <v>77</v>
      </c>
      <c r="O96" s="6" t="s">
        <v>79</v>
      </c>
      <c r="P96" s="7">
        <v>69</v>
      </c>
      <c r="Q96" s="6" t="s">
        <v>77</v>
      </c>
      <c r="R96" s="6" t="s">
        <v>268</v>
      </c>
      <c r="S96" s="6" t="s">
        <v>78</v>
      </c>
      <c r="T96" s="6" t="s">
        <v>77</v>
      </c>
      <c r="U96" s="7">
        <v>80</v>
      </c>
      <c r="V96" s="6" t="s">
        <v>80</v>
      </c>
      <c r="W96" s="6" t="s">
        <v>77</v>
      </c>
      <c r="X96" s="7">
        <v>71</v>
      </c>
      <c r="Y96" s="7">
        <v>88</v>
      </c>
      <c r="Z96" s="6" t="s">
        <v>226</v>
      </c>
      <c r="AA96" s="6" t="s">
        <v>155</v>
      </c>
      <c r="AB96" s="7">
        <v>76</v>
      </c>
      <c r="AC96" s="6" t="s">
        <v>77</v>
      </c>
      <c r="AD96" s="6" t="s">
        <v>77</v>
      </c>
      <c r="AE96" s="6" t="s">
        <v>77</v>
      </c>
      <c r="AF96" s="6" t="s">
        <v>77</v>
      </c>
      <c r="AG96" s="6" t="s">
        <v>77</v>
      </c>
      <c r="AH96" s="6" t="s">
        <v>77</v>
      </c>
      <c r="AI96" s="7">
        <v>83</v>
      </c>
      <c r="AJ96" s="6" t="s">
        <v>77</v>
      </c>
      <c r="AK96" s="7">
        <v>68</v>
      </c>
      <c r="AL96" s="16">
        <f>E96*4+G96*3+J96*2+M96*1+O96*2+P96*2+R96*2+S96*1+U96*2.5+V96*1+X96*3+Y96*3+Z96*3+AA96*6+AB96*1+AI96*1+AK96*2</f>
        <v>2665</v>
      </c>
      <c r="AM96" s="16">
        <v>39.5</v>
      </c>
      <c r="AN96" s="16">
        <f t="shared" si="12"/>
        <v>67.468354430379748</v>
      </c>
      <c r="AO96" s="5"/>
      <c r="AP96" s="6" t="s">
        <v>284</v>
      </c>
      <c r="AQ96" s="8" t="s">
        <v>285</v>
      </c>
      <c r="AR96" s="6" t="s">
        <v>80</v>
      </c>
      <c r="AS96" s="6" t="s">
        <v>77</v>
      </c>
      <c r="AT96" s="7">
        <v>72</v>
      </c>
      <c r="AU96" s="6" t="s">
        <v>77</v>
      </c>
      <c r="AV96" s="6" t="s">
        <v>77</v>
      </c>
      <c r="AW96" s="7">
        <v>35</v>
      </c>
      <c r="AX96" s="6" t="s">
        <v>77</v>
      </c>
      <c r="AY96" s="6" t="s">
        <v>77</v>
      </c>
      <c r="AZ96" s="7">
        <v>67</v>
      </c>
      <c r="BA96" s="7">
        <v>50</v>
      </c>
      <c r="BB96" s="6" t="s">
        <v>77</v>
      </c>
      <c r="BC96" s="6" t="s">
        <v>77</v>
      </c>
      <c r="BD96" s="6" t="s">
        <v>77</v>
      </c>
      <c r="BE96" s="7">
        <v>67</v>
      </c>
      <c r="BF96" s="6" t="s">
        <v>93</v>
      </c>
      <c r="BG96" s="7">
        <v>87</v>
      </c>
      <c r="BH96" s="6" t="s">
        <v>79</v>
      </c>
      <c r="BI96" s="6" t="s">
        <v>77</v>
      </c>
      <c r="BJ96" s="6" t="s">
        <v>77</v>
      </c>
      <c r="BK96" s="6" t="s">
        <v>79</v>
      </c>
      <c r="BL96" s="6" t="s">
        <v>79</v>
      </c>
      <c r="BM96" s="6" t="s">
        <v>77</v>
      </c>
      <c r="BN96" s="7">
        <v>81</v>
      </c>
      <c r="BO96" s="7">
        <v>60</v>
      </c>
      <c r="BP96" s="7"/>
      <c r="BQ96" s="22">
        <f>AR96*1+AT96*2+AW96*3.5+AZ96*1+BA96*2.5+BE96*2+BF96*1+BG96*3+BH96*2+BK96*2+BL96*2+BN96*3+BO96*2</f>
        <v>1866.5</v>
      </c>
      <c r="BR96" s="16">
        <v>27</v>
      </c>
      <c r="BS96" s="16">
        <f t="shared" si="13"/>
        <v>69.129629629629633</v>
      </c>
      <c r="BT96" s="16">
        <f t="shared" si="14"/>
        <v>4531.5</v>
      </c>
      <c r="BU96" s="16">
        <f t="shared" si="15"/>
        <v>66.5</v>
      </c>
      <c r="BV96" s="16">
        <f t="shared" si="16"/>
        <v>68.142857142857139</v>
      </c>
      <c r="BW96" s="16">
        <v>0</v>
      </c>
      <c r="BX96" s="16">
        <f t="shared" si="17"/>
        <v>68.142857142857139</v>
      </c>
    </row>
    <row r="97" spans="1:76" x14ac:dyDescent="0.15">
      <c r="A97" s="4">
        <v>94</v>
      </c>
      <c r="B97" s="6" t="s">
        <v>286</v>
      </c>
      <c r="C97" s="8" t="s">
        <v>287</v>
      </c>
      <c r="D97" s="6" t="s">
        <v>77</v>
      </c>
      <c r="E97" s="7">
        <v>66</v>
      </c>
      <c r="F97" s="6" t="s">
        <v>77</v>
      </c>
      <c r="G97" s="7">
        <v>82</v>
      </c>
      <c r="H97" s="6" t="s">
        <v>77</v>
      </c>
      <c r="I97" s="6" t="s">
        <v>77</v>
      </c>
      <c r="J97" s="7">
        <v>82</v>
      </c>
      <c r="K97" s="6" t="s">
        <v>77</v>
      </c>
      <c r="L97" s="6" t="s">
        <v>77</v>
      </c>
      <c r="M97" s="6" t="s">
        <v>80</v>
      </c>
      <c r="N97" s="6" t="s">
        <v>77</v>
      </c>
      <c r="O97" s="6" t="s">
        <v>79</v>
      </c>
      <c r="P97" s="7">
        <v>70</v>
      </c>
      <c r="Q97" s="6" t="s">
        <v>77</v>
      </c>
      <c r="R97" s="7">
        <v>61</v>
      </c>
      <c r="S97" s="6" t="s">
        <v>79</v>
      </c>
      <c r="T97" s="6" t="s">
        <v>77</v>
      </c>
      <c r="U97" s="7">
        <v>73</v>
      </c>
      <c r="V97" s="6" t="s">
        <v>93</v>
      </c>
      <c r="W97" s="6" t="s">
        <v>77</v>
      </c>
      <c r="X97" s="7">
        <v>86</v>
      </c>
      <c r="Y97" s="7">
        <v>87</v>
      </c>
      <c r="Z97" s="7">
        <v>62</v>
      </c>
      <c r="AA97" s="6" t="s">
        <v>155</v>
      </c>
      <c r="AB97" s="7">
        <v>85</v>
      </c>
      <c r="AC97" s="6" t="s">
        <v>77</v>
      </c>
      <c r="AD97" s="6" t="s">
        <v>77</v>
      </c>
      <c r="AE97" s="6" t="s">
        <v>77</v>
      </c>
      <c r="AF97" s="6" t="s">
        <v>77</v>
      </c>
      <c r="AG97" s="6" t="s">
        <v>77</v>
      </c>
      <c r="AH97" s="6" t="s">
        <v>77</v>
      </c>
      <c r="AI97" s="7">
        <v>86</v>
      </c>
      <c r="AJ97" s="6" t="s">
        <v>77</v>
      </c>
      <c r="AK97" s="7">
        <v>73</v>
      </c>
      <c r="AL97" s="16">
        <f>E97*4+G97*3+J97*2+M97*1+O97*2+P97*2+R97*2+S97*1+U97*2.5+V97*1+X97*3+Y97*3+Z97*3+AA97*6+AB97*1+AI97*1+AK97*2</f>
        <v>2811.5</v>
      </c>
      <c r="AM97" s="16">
        <v>39.5</v>
      </c>
      <c r="AN97" s="16">
        <f t="shared" si="12"/>
        <v>71.177215189873422</v>
      </c>
      <c r="AO97" s="5"/>
      <c r="AP97" s="6" t="s">
        <v>286</v>
      </c>
      <c r="AQ97" s="8" t="s">
        <v>287</v>
      </c>
      <c r="AR97" s="6" t="s">
        <v>80</v>
      </c>
      <c r="AS97" s="6" t="s">
        <v>77</v>
      </c>
      <c r="AT97" s="7">
        <v>67</v>
      </c>
      <c r="AU97" s="6" t="s">
        <v>77</v>
      </c>
      <c r="AV97" s="6" t="s">
        <v>77</v>
      </c>
      <c r="AW97" s="7">
        <v>3</v>
      </c>
      <c r="AX97" s="6" t="s">
        <v>77</v>
      </c>
      <c r="AY97" s="6" t="s">
        <v>77</v>
      </c>
      <c r="AZ97" s="7">
        <v>75</v>
      </c>
      <c r="BA97" s="7">
        <v>34</v>
      </c>
      <c r="BB97" s="6" t="s">
        <v>77</v>
      </c>
      <c r="BC97" s="6" t="s">
        <v>77</v>
      </c>
      <c r="BD97" s="6" t="s">
        <v>77</v>
      </c>
      <c r="BE97" s="7">
        <v>77</v>
      </c>
      <c r="BF97" s="6" t="s">
        <v>80</v>
      </c>
      <c r="BG97" s="7">
        <v>66</v>
      </c>
      <c r="BH97" s="6" t="s">
        <v>79</v>
      </c>
      <c r="BI97" s="6" t="s">
        <v>77</v>
      </c>
      <c r="BJ97" s="6" t="s">
        <v>77</v>
      </c>
      <c r="BK97" s="6" t="s">
        <v>79</v>
      </c>
      <c r="BL97" s="6" t="s">
        <v>80</v>
      </c>
      <c r="BM97" s="6" t="s">
        <v>77</v>
      </c>
      <c r="BN97" s="7">
        <v>83</v>
      </c>
      <c r="BO97" s="7">
        <v>69</v>
      </c>
      <c r="BP97" s="7"/>
      <c r="BQ97" s="22">
        <f>AR97*1+AT97*2+AW97*3.5+AZ97*1+BA97*2.5+BE97*2+BF97*1+BG97*3+BH97*2+BK97*2+BL97*2+BN97*3+BO97*2</f>
        <v>1683.5</v>
      </c>
      <c r="BR97" s="16">
        <v>27</v>
      </c>
      <c r="BS97" s="16">
        <f t="shared" si="13"/>
        <v>62.351851851851855</v>
      </c>
      <c r="BT97" s="16">
        <f t="shared" si="14"/>
        <v>4495</v>
      </c>
      <c r="BU97" s="16">
        <f t="shared" si="15"/>
        <v>66.5</v>
      </c>
      <c r="BV97" s="16">
        <f t="shared" si="16"/>
        <v>67.593984962406012</v>
      </c>
      <c r="BW97" s="16">
        <v>0</v>
      </c>
      <c r="BX97" s="16">
        <f t="shared" si="17"/>
        <v>67.593984962406012</v>
      </c>
    </row>
    <row r="98" spans="1:76" x14ac:dyDescent="0.15">
      <c r="A98" s="4">
        <v>95</v>
      </c>
      <c r="B98" s="6" t="s">
        <v>288</v>
      </c>
      <c r="C98" s="8" t="s">
        <v>289</v>
      </c>
      <c r="D98" s="6" t="s">
        <v>77</v>
      </c>
      <c r="E98" s="7">
        <v>79</v>
      </c>
      <c r="F98" s="6" t="s">
        <v>77</v>
      </c>
      <c r="G98" s="7">
        <v>78</v>
      </c>
      <c r="H98" s="6" t="s">
        <v>77</v>
      </c>
      <c r="I98" s="6" t="s">
        <v>77</v>
      </c>
      <c r="J98" s="7">
        <v>61</v>
      </c>
      <c r="K98" s="6" t="s">
        <v>77</v>
      </c>
      <c r="L98" s="6" t="s">
        <v>77</v>
      </c>
      <c r="M98" s="6" t="s">
        <v>93</v>
      </c>
      <c r="N98" s="6" t="s">
        <v>77</v>
      </c>
      <c r="O98" s="6" t="s">
        <v>79</v>
      </c>
      <c r="P98" s="6" t="s">
        <v>77</v>
      </c>
      <c r="Q98" s="6" t="s">
        <v>77</v>
      </c>
      <c r="R98" s="6" t="s">
        <v>237</v>
      </c>
      <c r="S98" s="6" t="s">
        <v>79</v>
      </c>
      <c r="T98" s="6" t="s">
        <v>77</v>
      </c>
      <c r="U98" s="7">
        <v>78</v>
      </c>
      <c r="V98" s="6" t="s">
        <v>146</v>
      </c>
      <c r="W98" s="6" t="s">
        <v>77</v>
      </c>
      <c r="X98" s="7">
        <v>70</v>
      </c>
      <c r="Y98" s="7">
        <v>70</v>
      </c>
      <c r="Z98" s="7">
        <v>61</v>
      </c>
      <c r="AA98" s="7">
        <v>60</v>
      </c>
      <c r="AB98" s="7">
        <v>84</v>
      </c>
      <c r="AC98" s="7">
        <v>68</v>
      </c>
      <c r="AD98" s="6" t="s">
        <v>77</v>
      </c>
      <c r="AE98" s="6" t="s">
        <v>77</v>
      </c>
      <c r="AF98" s="6" t="s">
        <v>77</v>
      </c>
      <c r="AG98" s="6" t="s">
        <v>77</v>
      </c>
      <c r="AH98" s="6" t="s">
        <v>77</v>
      </c>
      <c r="AI98" s="7">
        <v>85</v>
      </c>
      <c r="AJ98" s="6" t="s">
        <v>77</v>
      </c>
      <c r="AK98" s="6" t="s">
        <v>283</v>
      </c>
      <c r="AL98" s="16">
        <f>E98*4+G98*3+J98*2+M98*1+O98*2+R98*2+S98*1+U98*2.5+V98*1+X98*3+Y98*3+Z98*3+AA98*6+AB98*1+AC98*2+AI98*1+AK98*2</f>
        <v>2686</v>
      </c>
      <c r="AM98" s="16">
        <v>39.5</v>
      </c>
      <c r="AN98" s="16">
        <f t="shared" si="12"/>
        <v>68</v>
      </c>
      <c r="AO98" s="5"/>
      <c r="AP98" s="6" t="s">
        <v>288</v>
      </c>
      <c r="AQ98" s="8" t="s">
        <v>289</v>
      </c>
      <c r="AR98" s="6" t="s">
        <v>93</v>
      </c>
      <c r="AS98" s="6" t="s">
        <v>77</v>
      </c>
      <c r="AT98" s="7">
        <v>71</v>
      </c>
      <c r="AU98" s="6" t="s">
        <v>77</v>
      </c>
      <c r="AV98" s="6" t="s">
        <v>77</v>
      </c>
      <c r="AW98" s="7">
        <v>31</v>
      </c>
      <c r="AX98" s="6" t="s">
        <v>77</v>
      </c>
      <c r="AY98" s="7">
        <v>61</v>
      </c>
      <c r="AZ98" s="7">
        <v>79</v>
      </c>
      <c r="BA98" s="7">
        <v>33</v>
      </c>
      <c r="BB98" s="6" t="s">
        <v>77</v>
      </c>
      <c r="BC98" s="6" t="s">
        <v>77</v>
      </c>
      <c r="BD98" s="6" t="s">
        <v>77</v>
      </c>
      <c r="BE98" s="7">
        <v>75</v>
      </c>
      <c r="BF98" s="6" t="s">
        <v>93</v>
      </c>
      <c r="BG98" s="7">
        <v>77</v>
      </c>
      <c r="BH98" s="6" t="s">
        <v>79</v>
      </c>
      <c r="BI98" s="6" t="s">
        <v>77</v>
      </c>
      <c r="BJ98" s="6" t="s">
        <v>77</v>
      </c>
      <c r="BK98" s="6" t="s">
        <v>79</v>
      </c>
      <c r="BL98" s="6" t="s">
        <v>79</v>
      </c>
      <c r="BM98" s="6" t="s">
        <v>77</v>
      </c>
      <c r="BN98" s="7">
        <v>80</v>
      </c>
      <c r="BO98" s="7">
        <v>60</v>
      </c>
      <c r="BP98" s="7"/>
      <c r="BQ98" s="22">
        <f>AR98*1+AT98*2+AW98*3.5+AY98*2.5+AZ98*1+BA98*2.5+BE98*2+BF98*1+BG98*3+BH98*2+BK98*2+BL98*2+BN98*3+BO98*2</f>
        <v>1945.5</v>
      </c>
      <c r="BR98" s="16">
        <v>29.5</v>
      </c>
      <c r="BS98" s="16">
        <f t="shared" si="13"/>
        <v>65.949152542372886</v>
      </c>
      <c r="BT98" s="16">
        <f t="shared" si="14"/>
        <v>4631.5</v>
      </c>
      <c r="BU98" s="16">
        <f t="shared" si="15"/>
        <v>69</v>
      </c>
      <c r="BV98" s="16">
        <f t="shared" si="16"/>
        <v>67.123188405797094</v>
      </c>
      <c r="BW98" s="16">
        <v>0</v>
      </c>
      <c r="BX98" s="16">
        <f t="shared" si="17"/>
        <v>67.123188405797094</v>
      </c>
    </row>
    <row r="99" spans="1:76" x14ac:dyDescent="0.15">
      <c r="A99" s="4">
        <v>96</v>
      </c>
      <c r="B99" s="6" t="s">
        <v>290</v>
      </c>
      <c r="C99" s="8" t="s">
        <v>291</v>
      </c>
      <c r="D99" s="6" t="s">
        <v>77</v>
      </c>
      <c r="E99" s="6" t="s">
        <v>168</v>
      </c>
      <c r="F99" s="6" t="s">
        <v>77</v>
      </c>
      <c r="G99" s="7">
        <v>64</v>
      </c>
      <c r="H99" s="6" t="s">
        <v>77</v>
      </c>
      <c r="I99" s="6" t="s">
        <v>77</v>
      </c>
      <c r="J99" s="7">
        <v>60</v>
      </c>
      <c r="K99" s="6" t="s">
        <v>77</v>
      </c>
      <c r="L99" s="6" t="s">
        <v>77</v>
      </c>
      <c r="M99" s="6" t="s">
        <v>79</v>
      </c>
      <c r="N99" s="6" t="s">
        <v>77</v>
      </c>
      <c r="O99" s="6" t="s">
        <v>79</v>
      </c>
      <c r="P99" s="7">
        <v>69</v>
      </c>
      <c r="Q99" s="6" t="s">
        <v>77</v>
      </c>
      <c r="R99" s="7">
        <v>70</v>
      </c>
      <c r="S99" s="6" t="s">
        <v>80</v>
      </c>
      <c r="T99" s="6" t="s">
        <v>77</v>
      </c>
      <c r="U99" s="7">
        <v>72</v>
      </c>
      <c r="V99" s="6" t="s">
        <v>80</v>
      </c>
      <c r="W99" s="6" t="s">
        <v>77</v>
      </c>
      <c r="X99" s="7">
        <v>61</v>
      </c>
      <c r="Y99" s="7">
        <v>72</v>
      </c>
      <c r="Z99" s="7">
        <v>62</v>
      </c>
      <c r="AA99" s="6" t="s">
        <v>292</v>
      </c>
      <c r="AB99" s="7">
        <v>79</v>
      </c>
      <c r="AC99" s="6" t="s">
        <v>77</v>
      </c>
      <c r="AD99" s="6" t="s">
        <v>77</v>
      </c>
      <c r="AE99" s="6" t="s">
        <v>77</v>
      </c>
      <c r="AF99" s="6" t="s">
        <v>77</v>
      </c>
      <c r="AG99" s="6" t="s">
        <v>77</v>
      </c>
      <c r="AH99" s="6" t="s">
        <v>77</v>
      </c>
      <c r="AI99" s="7">
        <v>85</v>
      </c>
      <c r="AJ99" s="6" t="s">
        <v>77</v>
      </c>
      <c r="AK99" s="7">
        <v>69</v>
      </c>
      <c r="AL99" s="16">
        <f>E99*4+G99*3+J99*2+M99*1+O99*2+P99*2+R99*2+S99*1+U99*2.5+V99*1+X99*3+Y99*3+Z99*3+AA99*6+AB99*1+AI99*1+AK99*2</f>
        <v>2558</v>
      </c>
      <c r="AM99" s="16">
        <v>39.5</v>
      </c>
      <c r="AN99" s="16">
        <f t="shared" si="12"/>
        <v>64.759493670886073</v>
      </c>
      <c r="AO99" s="5"/>
      <c r="AP99" s="6" t="s">
        <v>290</v>
      </c>
      <c r="AQ99" s="8" t="s">
        <v>291</v>
      </c>
      <c r="AR99" s="6" t="s">
        <v>93</v>
      </c>
      <c r="AS99" s="6" t="s">
        <v>77</v>
      </c>
      <c r="AT99" s="7">
        <v>76</v>
      </c>
      <c r="AU99" s="6" t="s">
        <v>77</v>
      </c>
      <c r="AV99" s="6" t="s">
        <v>77</v>
      </c>
      <c r="AW99" s="7">
        <v>30</v>
      </c>
      <c r="AX99" s="6" t="s">
        <v>77</v>
      </c>
      <c r="AY99" s="6" t="s">
        <v>77</v>
      </c>
      <c r="AZ99" s="7">
        <v>73</v>
      </c>
      <c r="BA99" s="7">
        <v>60</v>
      </c>
      <c r="BB99" s="6" t="s">
        <v>77</v>
      </c>
      <c r="BC99" s="6" t="s">
        <v>77</v>
      </c>
      <c r="BD99" s="6" t="s">
        <v>77</v>
      </c>
      <c r="BE99" s="7">
        <v>82</v>
      </c>
      <c r="BF99" s="6" t="s">
        <v>93</v>
      </c>
      <c r="BG99" s="7">
        <v>73</v>
      </c>
      <c r="BH99" s="6" t="s">
        <v>79</v>
      </c>
      <c r="BI99" s="6" t="s">
        <v>77</v>
      </c>
      <c r="BJ99" s="6" t="s">
        <v>77</v>
      </c>
      <c r="BK99" s="6" t="s">
        <v>79</v>
      </c>
      <c r="BL99" s="6" t="s">
        <v>79</v>
      </c>
      <c r="BM99" s="6" t="s">
        <v>77</v>
      </c>
      <c r="BN99" s="7">
        <v>84</v>
      </c>
      <c r="BO99" s="7">
        <v>61</v>
      </c>
      <c r="BP99" s="7"/>
      <c r="BQ99" s="22">
        <f>AR99*1+AT99*2+AW99*3.5+AZ99*1+BA99*2.5+BE99*2+BF99*1+BG99*3+BH99*2+BK99*2+BL99*2+BN99*3+BO99*2</f>
        <v>1877</v>
      </c>
      <c r="BR99" s="16">
        <v>27</v>
      </c>
      <c r="BS99" s="16">
        <f t="shared" si="13"/>
        <v>69.518518518518519</v>
      </c>
      <c r="BT99" s="16">
        <f t="shared" si="14"/>
        <v>4435</v>
      </c>
      <c r="BU99" s="16">
        <f t="shared" si="15"/>
        <v>66.5</v>
      </c>
      <c r="BV99" s="16">
        <f t="shared" si="16"/>
        <v>66.691729323308266</v>
      </c>
      <c r="BW99" s="16">
        <v>0</v>
      </c>
      <c r="BX99" s="16">
        <f t="shared" si="17"/>
        <v>66.691729323308266</v>
      </c>
    </row>
    <row r="100" spans="1:76" x14ac:dyDescent="0.15">
      <c r="A100" s="4">
        <v>97</v>
      </c>
      <c r="B100" s="6" t="s">
        <v>293</v>
      </c>
      <c r="C100" s="8" t="s">
        <v>294</v>
      </c>
      <c r="D100" s="6" t="s">
        <v>77</v>
      </c>
      <c r="E100" s="7">
        <v>60</v>
      </c>
      <c r="F100" s="6" t="s">
        <v>77</v>
      </c>
      <c r="G100" s="7">
        <v>66</v>
      </c>
      <c r="H100" s="6" t="s">
        <v>77</v>
      </c>
      <c r="I100" s="6" t="s">
        <v>77</v>
      </c>
      <c r="J100" s="7">
        <v>69</v>
      </c>
      <c r="K100" s="6" t="s">
        <v>77</v>
      </c>
      <c r="L100" s="6" t="s">
        <v>77</v>
      </c>
      <c r="M100" s="6" t="s">
        <v>79</v>
      </c>
      <c r="N100" s="6" t="s">
        <v>77</v>
      </c>
      <c r="O100" s="6" t="s">
        <v>79</v>
      </c>
      <c r="P100" s="7">
        <v>83</v>
      </c>
      <c r="Q100" s="6" t="s">
        <v>77</v>
      </c>
      <c r="R100" s="7">
        <v>61</v>
      </c>
      <c r="S100" s="6" t="s">
        <v>79</v>
      </c>
      <c r="T100" s="6" t="s">
        <v>77</v>
      </c>
      <c r="U100" s="7">
        <v>70</v>
      </c>
      <c r="V100" s="6" t="s">
        <v>80</v>
      </c>
      <c r="W100" s="6" t="s">
        <v>77</v>
      </c>
      <c r="X100" s="7">
        <v>71</v>
      </c>
      <c r="Y100" s="7">
        <v>83</v>
      </c>
      <c r="Z100" s="7">
        <v>62</v>
      </c>
      <c r="AA100" s="6" t="s">
        <v>295</v>
      </c>
      <c r="AB100" s="7">
        <v>84</v>
      </c>
      <c r="AC100" s="6" t="s">
        <v>77</v>
      </c>
      <c r="AD100" s="6" t="s">
        <v>77</v>
      </c>
      <c r="AE100" s="6" t="s">
        <v>77</v>
      </c>
      <c r="AF100" s="6" t="s">
        <v>77</v>
      </c>
      <c r="AG100" s="6" t="s">
        <v>77</v>
      </c>
      <c r="AH100" s="6" t="s">
        <v>77</v>
      </c>
      <c r="AI100" s="7">
        <v>83</v>
      </c>
      <c r="AJ100" s="6" t="s">
        <v>77</v>
      </c>
      <c r="AK100" s="7">
        <v>73</v>
      </c>
      <c r="AL100" s="16">
        <f>E100*4+G100*3+J100*2+M100*1+O100*2+P100*2+R100*2+S100*1+U100*2.5+V100*1+X100*3+Y100*3+Z100*3+AA100*6+AB100*1+AI100*1+AK100*2</f>
        <v>2529</v>
      </c>
      <c r="AM100" s="16">
        <v>39.5</v>
      </c>
      <c r="AN100" s="16">
        <f t="shared" ref="AN100:AN107" si="18">AL100/AM100</f>
        <v>64.025316455696199</v>
      </c>
      <c r="AO100" s="5"/>
      <c r="AP100" s="6" t="s">
        <v>293</v>
      </c>
      <c r="AQ100" s="8" t="s">
        <v>294</v>
      </c>
      <c r="AR100" s="6" t="s">
        <v>93</v>
      </c>
      <c r="AS100" s="6" t="s">
        <v>77</v>
      </c>
      <c r="AT100" s="7">
        <v>75</v>
      </c>
      <c r="AU100" s="6" t="s">
        <v>77</v>
      </c>
      <c r="AV100" s="6" t="s">
        <v>77</v>
      </c>
      <c r="AW100" s="7">
        <v>47</v>
      </c>
      <c r="AX100" s="6" t="s">
        <v>77</v>
      </c>
      <c r="AY100" s="6" t="s">
        <v>77</v>
      </c>
      <c r="AZ100" s="7">
        <v>70</v>
      </c>
      <c r="BA100" s="7">
        <v>46</v>
      </c>
      <c r="BB100" s="6" t="s">
        <v>77</v>
      </c>
      <c r="BC100" s="6" t="s">
        <v>77</v>
      </c>
      <c r="BD100" s="6" t="s">
        <v>77</v>
      </c>
      <c r="BE100" s="7">
        <v>77</v>
      </c>
      <c r="BF100" s="6" t="s">
        <v>93</v>
      </c>
      <c r="BG100" s="7">
        <v>85</v>
      </c>
      <c r="BH100" s="6" t="s">
        <v>79</v>
      </c>
      <c r="BI100" s="6" t="s">
        <v>77</v>
      </c>
      <c r="BJ100" s="6" t="s">
        <v>77</v>
      </c>
      <c r="BK100" s="6" t="s">
        <v>79</v>
      </c>
      <c r="BL100" s="6" t="s">
        <v>93</v>
      </c>
      <c r="BM100" s="6" t="s">
        <v>77</v>
      </c>
      <c r="BN100" s="7">
        <v>83</v>
      </c>
      <c r="BO100" s="7">
        <v>74</v>
      </c>
      <c r="BP100" s="7"/>
      <c r="BQ100" s="22">
        <f>AR100*1+AT100*2+AW100*3.5+AZ100*1+BA100*2.5+BE100*2+BF100*1+BG100*3+BH100*2+BK100*2+BL100*2+BN100*3+BO100*2</f>
        <v>1905.5</v>
      </c>
      <c r="BR100" s="16">
        <v>27</v>
      </c>
      <c r="BS100" s="16">
        <f t="shared" ref="BS100:BS107" si="19">BQ100/BR100</f>
        <v>70.574074074074076</v>
      </c>
      <c r="BT100" s="16">
        <f t="shared" ref="BT100:BT107" si="20">AL100+BQ100</f>
        <v>4434.5</v>
      </c>
      <c r="BU100" s="16">
        <f t="shared" ref="BU100:BU107" si="21">AM100+BR100</f>
        <v>66.5</v>
      </c>
      <c r="BV100" s="16">
        <f t="shared" ref="BV100:BV107" si="22">BT100/BU100</f>
        <v>66.684210526315795</v>
      </c>
      <c r="BW100" s="16">
        <v>0</v>
      </c>
      <c r="BX100" s="16">
        <f t="shared" ref="BX100:BX107" si="23">BV100+BW100</f>
        <v>66.684210526315795</v>
      </c>
    </row>
    <row r="101" spans="1:76" x14ac:dyDescent="0.15">
      <c r="A101" s="4">
        <v>98</v>
      </c>
      <c r="B101" s="6" t="s">
        <v>296</v>
      </c>
      <c r="C101" s="8" t="s">
        <v>297</v>
      </c>
      <c r="D101" s="6" t="s">
        <v>77</v>
      </c>
      <c r="E101" s="6" t="s">
        <v>102</v>
      </c>
      <c r="F101" s="6" t="s">
        <v>77</v>
      </c>
      <c r="G101" s="7">
        <v>89</v>
      </c>
      <c r="H101" s="6" t="s">
        <v>77</v>
      </c>
      <c r="I101" s="6" t="s">
        <v>77</v>
      </c>
      <c r="J101" s="7">
        <v>79</v>
      </c>
      <c r="K101" s="6" t="s">
        <v>77</v>
      </c>
      <c r="L101" s="6" t="s">
        <v>77</v>
      </c>
      <c r="M101" s="6" t="s">
        <v>80</v>
      </c>
      <c r="N101" s="6" t="s">
        <v>77</v>
      </c>
      <c r="O101" s="6" t="s">
        <v>79</v>
      </c>
      <c r="P101" s="7">
        <v>82</v>
      </c>
      <c r="Q101" s="6" t="s">
        <v>77</v>
      </c>
      <c r="R101" s="7">
        <v>64</v>
      </c>
      <c r="S101" s="6" t="s">
        <v>79</v>
      </c>
      <c r="T101" s="6" t="s">
        <v>77</v>
      </c>
      <c r="U101" s="7">
        <v>77</v>
      </c>
      <c r="V101" s="6" t="s">
        <v>80</v>
      </c>
      <c r="W101" s="6" t="s">
        <v>77</v>
      </c>
      <c r="X101" s="7">
        <v>78</v>
      </c>
      <c r="Y101" s="7">
        <v>95</v>
      </c>
      <c r="Z101" s="7">
        <v>65</v>
      </c>
      <c r="AA101" s="6" t="s">
        <v>252</v>
      </c>
      <c r="AB101" s="7">
        <v>86</v>
      </c>
      <c r="AC101" s="6" t="s">
        <v>77</v>
      </c>
      <c r="AD101" s="6" t="s">
        <v>77</v>
      </c>
      <c r="AE101" s="6" t="s">
        <v>77</v>
      </c>
      <c r="AF101" s="6" t="s">
        <v>77</v>
      </c>
      <c r="AG101" s="6" t="s">
        <v>77</v>
      </c>
      <c r="AH101" s="6" t="s">
        <v>77</v>
      </c>
      <c r="AI101" s="7">
        <v>86</v>
      </c>
      <c r="AJ101" s="6" t="s">
        <v>77</v>
      </c>
      <c r="AK101" s="7">
        <v>78</v>
      </c>
      <c r="AL101" s="16">
        <f>E101*4+G101*3+J101*2+M101*1+O101*2+P101*2+R101*2+S101*1+U101*2.5+V101*1+X101*3+Y101*3+Z101*3+AA101*6+AB101*1+AI101*1+AK101*2</f>
        <v>2584.5</v>
      </c>
      <c r="AM101" s="16">
        <v>39.5</v>
      </c>
      <c r="AN101" s="16">
        <f t="shared" si="18"/>
        <v>65.430379746835442</v>
      </c>
      <c r="AO101" s="5"/>
      <c r="AP101" s="6" t="s">
        <v>296</v>
      </c>
      <c r="AQ101" s="8" t="s">
        <v>297</v>
      </c>
      <c r="AR101" s="6" t="s">
        <v>80</v>
      </c>
      <c r="AS101" s="6" t="s">
        <v>77</v>
      </c>
      <c r="AT101" s="7">
        <v>71</v>
      </c>
      <c r="AU101" s="6" t="s">
        <v>77</v>
      </c>
      <c r="AV101" s="6" t="s">
        <v>77</v>
      </c>
      <c r="AW101" s="7">
        <v>35</v>
      </c>
      <c r="AX101" s="6" t="s">
        <v>77</v>
      </c>
      <c r="AY101" s="6" t="s">
        <v>77</v>
      </c>
      <c r="AZ101" s="7">
        <v>64</v>
      </c>
      <c r="BA101" s="7">
        <v>66</v>
      </c>
      <c r="BB101" s="6" t="s">
        <v>77</v>
      </c>
      <c r="BC101" s="6" t="s">
        <v>77</v>
      </c>
      <c r="BD101" s="6" t="s">
        <v>77</v>
      </c>
      <c r="BE101" s="7">
        <v>66</v>
      </c>
      <c r="BF101" s="6" t="s">
        <v>93</v>
      </c>
      <c r="BG101" s="7">
        <v>74</v>
      </c>
      <c r="BH101" s="6" t="s">
        <v>79</v>
      </c>
      <c r="BI101" s="6" t="s">
        <v>77</v>
      </c>
      <c r="BJ101" s="6" t="s">
        <v>77</v>
      </c>
      <c r="BK101" s="6" t="s">
        <v>79</v>
      </c>
      <c r="BL101" s="6" t="s">
        <v>79</v>
      </c>
      <c r="BM101" s="6" t="s">
        <v>77</v>
      </c>
      <c r="BN101" s="7">
        <v>76</v>
      </c>
      <c r="BO101" s="7">
        <v>60</v>
      </c>
      <c r="BP101" s="7"/>
      <c r="BQ101" s="22">
        <f>AR101*1+AT101*2+AW101*3.5+AZ101*1+BA101*2.5+BE101*2+BF101*1+BG101*3+BH101*2+BK101*2+BL101*2+BN101*3+BO101*2</f>
        <v>1845.5</v>
      </c>
      <c r="BR101" s="16">
        <v>27</v>
      </c>
      <c r="BS101" s="16">
        <f t="shared" si="19"/>
        <v>68.351851851851848</v>
      </c>
      <c r="BT101" s="16">
        <f t="shared" si="20"/>
        <v>4430</v>
      </c>
      <c r="BU101" s="16">
        <f t="shared" si="21"/>
        <v>66.5</v>
      </c>
      <c r="BV101" s="16">
        <f t="shared" si="22"/>
        <v>66.616541353383454</v>
      </c>
      <c r="BW101" s="16">
        <v>0</v>
      </c>
      <c r="BX101" s="16">
        <f t="shared" si="23"/>
        <v>66.616541353383454</v>
      </c>
    </row>
    <row r="102" spans="1:76" x14ac:dyDescent="0.15">
      <c r="A102" s="4">
        <v>99</v>
      </c>
      <c r="B102" s="6" t="s">
        <v>298</v>
      </c>
      <c r="C102" s="8" t="s">
        <v>299</v>
      </c>
      <c r="D102" s="6" t="s">
        <v>77</v>
      </c>
      <c r="E102" s="7">
        <v>67</v>
      </c>
      <c r="F102" s="6" t="s">
        <v>77</v>
      </c>
      <c r="G102" s="7">
        <v>64</v>
      </c>
      <c r="H102" s="6" t="s">
        <v>77</v>
      </c>
      <c r="I102" s="6" t="s">
        <v>77</v>
      </c>
      <c r="J102" s="7">
        <v>60</v>
      </c>
      <c r="K102" s="6" t="s">
        <v>77</v>
      </c>
      <c r="L102" s="6" t="s">
        <v>77</v>
      </c>
      <c r="M102" s="6" t="s">
        <v>80</v>
      </c>
      <c r="N102" s="6" t="s">
        <v>77</v>
      </c>
      <c r="O102" s="6" t="s">
        <v>79</v>
      </c>
      <c r="P102" s="7">
        <v>68</v>
      </c>
      <c r="Q102" s="6" t="s">
        <v>77</v>
      </c>
      <c r="R102" s="6" t="s">
        <v>204</v>
      </c>
      <c r="S102" s="6" t="s">
        <v>79</v>
      </c>
      <c r="T102" s="6" t="s">
        <v>77</v>
      </c>
      <c r="U102" s="7">
        <v>64</v>
      </c>
      <c r="V102" s="6" t="s">
        <v>80</v>
      </c>
      <c r="W102" s="6" t="s">
        <v>77</v>
      </c>
      <c r="X102" s="7">
        <v>68</v>
      </c>
      <c r="Y102" s="7">
        <v>72</v>
      </c>
      <c r="Z102" s="7">
        <v>62</v>
      </c>
      <c r="AA102" s="6" t="s">
        <v>252</v>
      </c>
      <c r="AB102" s="7">
        <v>84</v>
      </c>
      <c r="AC102" s="6" t="s">
        <v>77</v>
      </c>
      <c r="AD102" s="6" t="s">
        <v>77</v>
      </c>
      <c r="AE102" s="6" t="s">
        <v>77</v>
      </c>
      <c r="AF102" s="6" t="s">
        <v>77</v>
      </c>
      <c r="AG102" s="6" t="s">
        <v>77</v>
      </c>
      <c r="AH102" s="6" t="s">
        <v>77</v>
      </c>
      <c r="AI102" s="7">
        <v>82</v>
      </c>
      <c r="AJ102" s="6" t="s">
        <v>77</v>
      </c>
      <c r="AK102" s="7">
        <v>63</v>
      </c>
      <c r="AL102" s="16">
        <f>E102*4+G102*3+J102*2+M102*1+O102*2+P102*2+R102*2+S102*1+U102*2.5+V102*1+X102*3+Y102*3+Z102*3+AA102*6+AB102*1+AI102*1+AK102*2</f>
        <v>2285</v>
      </c>
      <c r="AM102" s="16">
        <v>39.5</v>
      </c>
      <c r="AN102" s="16">
        <f t="shared" si="18"/>
        <v>57.848101265822784</v>
      </c>
      <c r="AO102" s="5"/>
      <c r="AP102" s="6" t="s">
        <v>298</v>
      </c>
      <c r="AQ102" s="8" t="s">
        <v>299</v>
      </c>
      <c r="AR102" s="6" t="s">
        <v>80</v>
      </c>
      <c r="AS102" s="6" t="s">
        <v>77</v>
      </c>
      <c r="AT102" s="7">
        <v>65</v>
      </c>
      <c r="AU102" s="6" t="s">
        <v>77</v>
      </c>
      <c r="AV102" s="6" t="s">
        <v>77</v>
      </c>
      <c r="AW102" s="7">
        <v>28</v>
      </c>
      <c r="AX102" s="6" t="s">
        <v>77</v>
      </c>
      <c r="AY102" s="6" t="s">
        <v>77</v>
      </c>
      <c r="AZ102" s="7">
        <v>80</v>
      </c>
      <c r="BA102" s="6" t="s">
        <v>77</v>
      </c>
      <c r="BB102" s="6" t="s">
        <v>77</v>
      </c>
      <c r="BC102" s="6" t="s">
        <v>77</v>
      </c>
      <c r="BD102" s="6" t="s">
        <v>77</v>
      </c>
      <c r="BE102" s="7">
        <v>75</v>
      </c>
      <c r="BF102" s="6" t="s">
        <v>93</v>
      </c>
      <c r="BG102" s="7">
        <v>68</v>
      </c>
      <c r="BH102" s="6" t="s">
        <v>79</v>
      </c>
      <c r="BI102" s="6" t="s">
        <v>77</v>
      </c>
      <c r="BJ102" s="6" t="s">
        <v>77</v>
      </c>
      <c r="BK102" s="6" t="s">
        <v>79</v>
      </c>
      <c r="BL102" s="6" t="s">
        <v>80</v>
      </c>
      <c r="BM102" s="6" t="s">
        <v>77</v>
      </c>
      <c r="BN102" s="7">
        <v>82</v>
      </c>
      <c r="BO102" s="7">
        <v>60</v>
      </c>
      <c r="BP102" s="7"/>
      <c r="BQ102" s="22">
        <f>AR102*1+AT102*2+AW102*3.5+AZ102*1+BE102*2+BF102*1+BG102*3+BH102*2+BK102*2+BL102*2+BN102*3+BO102*2</f>
        <v>1658</v>
      </c>
      <c r="BR102" s="16">
        <v>24.5</v>
      </c>
      <c r="BS102" s="16">
        <f t="shared" si="19"/>
        <v>67.673469387755105</v>
      </c>
      <c r="BT102" s="16">
        <f t="shared" si="20"/>
        <v>3943</v>
      </c>
      <c r="BU102" s="16">
        <f t="shared" si="21"/>
        <v>64</v>
      </c>
      <c r="BV102" s="16">
        <f t="shared" si="22"/>
        <v>61.609375</v>
      </c>
      <c r="BW102" s="16">
        <v>0</v>
      </c>
      <c r="BX102" s="16">
        <f t="shared" si="23"/>
        <v>61.609375</v>
      </c>
    </row>
    <row r="103" spans="1:76" x14ac:dyDescent="0.15">
      <c r="A103" s="4">
        <v>100</v>
      </c>
      <c r="B103" s="6" t="s">
        <v>300</v>
      </c>
      <c r="C103" s="8" t="s">
        <v>301</v>
      </c>
      <c r="D103" s="6" t="s">
        <v>77</v>
      </c>
      <c r="E103" s="6" t="s">
        <v>268</v>
      </c>
      <c r="F103" s="6" t="s">
        <v>77</v>
      </c>
      <c r="G103" s="7">
        <v>86</v>
      </c>
      <c r="H103" s="6" t="s">
        <v>77</v>
      </c>
      <c r="I103" s="6" t="s">
        <v>77</v>
      </c>
      <c r="J103" s="7">
        <v>65</v>
      </c>
      <c r="K103" s="6" t="s">
        <v>77</v>
      </c>
      <c r="L103" s="6" t="s">
        <v>77</v>
      </c>
      <c r="M103" s="6" t="s">
        <v>80</v>
      </c>
      <c r="N103" s="6" t="s">
        <v>77</v>
      </c>
      <c r="O103" s="6" t="s">
        <v>77</v>
      </c>
      <c r="P103" s="7">
        <v>76</v>
      </c>
      <c r="Q103" s="6" t="s">
        <v>77</v>
      </c>
      <c r="R103" s="6" t="s">
        <v>204</v>
      </c>
      <c r="S103" s="6" t="s">
        <v>79</v>
      </c>
      <c r="T103" s="6" t="s">
        <v>77</v>
      </c>
      <c r="U103" s="7">
        <v>74</v>
      </c>
      <c r="V103" s="6" t="s">
        <v>93</v>
      </c>
      <c r="W103" s="6" t="s">
        <v>77</v>
      </c>
      <c r="X103" s="7">
        <v>67</v>
      </c>
      <c r="Y103" s="7">
        <v>79</v>
      </c>
      <c r="Z103" s="6" t="s">
        <v>169</v>
      </c>
      <c r="AA103" s="6" t="s">
        <v>252</v>
      </c>
      <c r="AB103" s="7">
        <v>77</v>
      </c>
      <c r="AC103" s="7">
        <v>65</v>
      </c>
      <c r="AD103" s="6" t="s">
        <v>77</v>
      </c>
      <c r="AE103" s="6" t="s">
        <v>77</v>
      </c>
      <c r="AF103" s="6" t="s">
        <v>77</v>
      </c>
      <c r="AG103" s="6" t="s">
        <v>77</v>
      </c>
      <c r="AH103" s="6" t="s">
        <v>77</v>
      </c>
      <c r="AI103" s="7">
        <v>85</v>
      </c>
      <c r="AJ103" s="6" t="s">
        <v>77</v>
      </c>
      <c r="AK103" s="6" t="s">
        <v>199</v>
      </c>
      <c r="AL103" s="16">
        <f>E103*4+G103*3+J103*2+M103*1+P103*2+R103*2+S103*1+U103*2.5+V103*1+X103*3+Y103*3+Z103*3+AA103*6+AB103*1+AC103*2+AI103*1+AK103*2</f>
        <v>2237</v>
      </c>
      <c r="AM103" s="16">
        <v>39.5</v>
      </c>
      <c r="AN103" s="16">
        <f t="shared" si="18"/>
        <v>56.632911392405063</v>
      </c>
      <c r="AO103" s="5"/>
      <c r="AP103" s="6" t="s">
        <v>300</v>
      </c>
      <c r="AQ103" s="8" t="s">
        <v>301</v>
      </c>
      <c r="AR103" s="6" t="s">
        <v>80</v>
      </c>
      <c r="AS103" s="6" t="s">
        <v>77</v>
      </c>
      <c r="AT103" s="7">
        <v>65</v>
      </c>
      <c r="AU103" s="6" t="s">
        <v>77</v>
      </c>
      <c r="AV103" s="6" t="s">
        <v>77</v>
      </c>
      <c r="AW103" s="7">
        <v>37</v>
      </c>
      <c r="AX103" s="6" t="s">
        <v>77</v>
      </c>
      <c r="AY103" s="7">
        <v>62</v>
      </c>
      <c r="AZ103" s="7">
        <v>76</v>
      </c>
      <c r="BA103" s="7">
        <v>66</v>
      </c>
      <c r="BB103" s="6" t="s">
        <v>77</v>
      </c>
      <c r="BC103" s="6" t="s">
        <v>77</v>
      </c>
      <c r="BD103" s="6" t="s">
        <v>77</v>
      </c>
      <c r="BE103" s="7">
        <v>66</v>
      </c>
      <c r="BF103" s="6" t="s">
        <v>93</v>
      </c>
      <c r="BG103" s="7">
        <v>60</v>
      </c>
      <c r="BH103" s="6" t="s">
        <v>79</v>
      </c>
      <c r="BI103" s="6" t="s">
        <v>77</v>
      </c>
      <c r="BJ103" s="6" t="s">
        <v>77</v>
      </c>
      <c r="BK103" s="6" t="s">
        <v>79</v>
      </c>
      <c r="BL103" s="6" t="s">
        <v>79</v>
      </c>
      <c r="BM103" s="6" t="s">
        <v>77</v>
      </c>
      <c r="BN103" s="7">
        <v>77</v>
      </c>
      <c r="BO103" s="7">
        <v>60</v>
      </c>
      <c r="BP103" s="7"/>
      <c r="BQ103" s="22">
        <f>AR103*1+AT103*2+AW103*3.5+AY103*2.5+AZ103*1+BA103*2.5+BE103*2+BF103*1+BG103*3+BH103*2+BK103*2+BL103*2+BN103*3+BO103*2</f>
        <v>1968.5</v>
      </c>
      <c r="BR103" s="16">
        <v>29.5</v>
      </c>
      <c r="BS103" s="16">
        <f t="shared" si="19"/>
        <v>66.728813559322035</v>
      </c>
      <c r="BT103" s="16">
        <f t="shared" si="20"/>
        <v>4205.5</v>
      </c>
      <c r="BU103" s="16">
        <f t="shared" si="21"/>
        <v>69</v>
      </c>
      <c r="BV103" s="16">
        <f t="shared" si="22"/>
        <v>60.949275362318843</v>
      </c>
      <c r="BW103" s="16">
        <v>0</v>
      </c>
      <c r="BX103" s="16">
        <f t="shared" si="23"/>
        <v>60.949275362318843</v>
      </c>
    </row>
    <row r="104" spans="1:76" x14ac:dyDescent="0.15">
      <c r="A104" s="4">
        <v>101</v>
      </c>
      <c r="B104" s="6" t="s">
        <v>302</v>
      </c>
      <c r="C104" s="8" t="s">
        <v>303</v>
      </c>
      <c r="D104" s="6" t="s">
        <v>77</v>
      </c>
      <c r="E104" s="6" t="s">
        <v>252</v>
      </c>
      <c r="F104" s="6" t="s">
        <v>77</v>
      </c>
      <c r="G104" s="7">
        <v>79</v>
      </c>
      <c r="H104" s="6" t="s">
        <v>77</v>
      </c>
      <c r="I104" s="6" t="s">
        <v>77</v>
      </c>
      <c r="J104" s="7">
        <v>65</v>
      </c>
      <c r="K104" s="6" t="s">
        <v>77</v>
      </c>
      <c r="L104" s="6" t="s">
        <v>77</v>
      </c>
      <c r="M104" s="6" t="s">
        <v>79</v>
      </c>
      <c r="N104" s="6" t="s">
        <v>77</v>
      </c>
      <c r="O104" s="6" t="s">
        <v>79</v>
      </c>
      <c r="P104" s="6" t="s">
        <v>77</v>
      </c>
      <c r="Q104" s="6" t="s">
        <v>77</v>
      </c>
      <c r="R104" s="6" t="s">
        <v>292</v>
      </c>
      <c r="S104" s="6" t="s">
        <v>80</v>
      </c>
      <c r="T104" s="6" t="s">
        <v>77</v>
      </c>
      <c r="U104" s="7">
        <v>65</v>
      </c>
      <c r="V104" s="6" t="s">
        <v>80</v>
      </c>
      <c r="W104" s="6" t="s">
        <v>77</v>
      </c>
      <c r="X104" s="7">
        <v>66</v>
      </c>
      <c r="Y104" s="7">
        <v>84</v>
      </c>
      <c r="Z104" s="7">
        <v>62</v>
      </c>
      <c r="AA104" s="6" t="s">
        <v>252</v>
      </c>
      <c r="AB104" s="7">
        <v>84</v>
      </c>
      <c r="AC104" s="6" t="s">
        <v>226</v>
      </c>
      <c r="AD104" s="6" t="s">
        <v>77</v>
      </c>
      <c r="AE104" s="6" t="s">
        <v>77</v>
      </c>
      <c r="AF104" s="6" t="s">
        <v>77</v>
      </c>
      <c r="AG104" s="6" t="s">
        <v>77</v>
      </c>
      <c r="AH104" s="6" t="s">
        <v>77</v>
      </c>
      <c r="AI104" s="7">
        <v>82</v>
      </c>
      <c r="AJ104" s="6" t="s">
        <v>77</v>
      </c>
      <c r="AK104" s="6" t="s">
        <v>196</v>
      </c>
      <c r="AL104" s="16">
        <f>E104*4+G104*3+J104*2+M104*1+O104*2+R104*2+S104*1+U104*2.5+V104*1+X104*3+Y104*3+Z104*3+AA104*6+AB104*1+AC104*2+AI104*1+AK104*2</f>
        <v>2030.5</v>
      </c>
      <c r="AM104" s="16">
        <v>39.5</v>
      </c>
      <c r="AN104" s="16">
        <f t="shared" si="18"/>
        <v>51.405063291139243</v>
      </c>
      <c r="AO104" s="5"/>
      <c r="AP104" s="6" t="s">
        <v>302</v>
      </c>
      <c r="AQ104" s="6" t="s">
        <v>303</v>
      </c>
      <c r="AR104" s="6" t="s">
        <v>79</v>
      </c>
      <c r="AS104" s="6" t="s">
        <v>77</v>
      </c>
      <c r="AT104" s="7">
        <v>70</v>
      </c>
      <c r="AU104" s="6" t="s">
        <v>77</v>
      </c>
      <c r="AV104" s="6" t="s">
        <v>77</v>
      </c>
      <c r="AW104" s="6" t="s">
        <v>77</v>
      </c>
      <c r="AX104" s="6" t="s">
        <v>77</v>
      </c>
      <c r="AY104" s="7">
        <v>63</v>
      </c>
      <c r="AZ104" s="7">
        <v>76</v>
      </c>
      <c r="BA104" s="6" t="s">
        <v>77</v>
      </c>
      <c r="BB104" s="6" t="s">
        <v>77</v>
      </c>
      <c r="BC104" s="6" t="s">
        <v>77</v>
      </c>
      <c r="BD104" s="6" t="s">
        <v>77</v>
      </c>
      <c r="BE104" s="7">
        <v>67</v>
      </c>
      <c r="BF104" s="6" t="s">
        <v>93</v>
      </c>
      <c r="BG104" s="7">
        <v>76</v>
      </c>
      <c r="BH104" s="6" t="s">
        <v>79</v>
      </c>
      <c r="BI104" s="6" t="s">
        <v>77</v>
      </c>
      <c r="BJ104" s="6" t="s">
        <v>77</v>
      </c>
      <c r="BK104" s="6" t="s">
        <v>79</v>
      </c>
      <c r="BL104" s="6" t="s">
        <v>80</v>
      </c>
      <c r="BM104" s="6" t="s">
        <v>77</v>
      </c>
      <c r="BN104" s="7">
        <v>82</v>
      </c>
      <c r="BO104" s="7">
        <v>68</v>
      </c>
      <c r="BP104" s="7"/>
      <c r="BQ104" s="22">
        <f>AR104*1+AT104*2+AY104*2.5+AZ104*1+BE104*2+BF104*1+BG104*3+BH104*2+BK104*2+BL104*2+BN104*3+BO104*2</f>
        <v>1757.5</v>
      </c>
      <c r="BR104" s="16">
        <v>23.5</v>
      </c>
      <c r="BS104" s="16">
        <f t="shared" si="19"/>
        <v>74.787234042553195</v>
      </c>
      <c r="BT104" s="16">
        <f t="shared" si="20"/>
        <v>3788</v>
      </c>
      <c r="BU104" s="16">
        <f t="shared" si="21"/>
        <v>63</v>
      </c>
      <c r="BV104" s="16">
        <f t="shared" si="22"/>
        <v>60.126984126984127</v>
      </c>
      <c r="BW104" s="16">
        <v>0</v>
      </c>
      <c r="BX104" s="16">
        <f t="shared" si="23"/>
        <v>60.126984126984127</v>
      </c>
    </row>
    <row r="105" spans="1:76" x14ac:dyDescent="0.15">
      <c r="A105" s="4">
        <v>102</v>
      </c>
      <c r="B105" s="6" t="s">
        <v>304</v>
      </c>
      <c r="C105" s="8" t="s">
        <v>305</v>
      </c>
      <c r="D105" s="6" t="s">
        <v>77</v>
      </c>
      <c r="E105" s="6" t="s">
        <v>146</v>
      </c>
      <c r="F105" s="6" t="s">
        <v>77</v>
      </c>
      <c r="G105" s="7">
        <v>84</v>
      </c>
      <c r="H105" s="6" t="s">
        <v>77</v>
      </c>
      <c r="I105" s="6" t="s">
        <v>77</v>
      </c>
      <c r="J105" s="7">
        <v>60</v>
      </c>
      <c r="K105" s="6" t="s">
        <v>77</v>
      </c>
      <c r="L105" s="6" t="s">
        <v>77</v>
      </c>
      <c r="M105" s="6" t="s">
        <v>93</v>
      </c>
      <c r="N105" s="6" t="s">
        <v>77</v>
      </c>
      <c r="O105" s="6" t="s">
        <v>79</v>
      </c>
      <c r="P105" s="7">
        <v>66</v>
      </c>
      <c r="Q105" s="6" t="s">
        <v>77</v>
      </c>
      <c r="R105" s="6" t="s">
        <v>221</v>
      </c>
      <c r="S105" s="6" t="s">
        <v>80</v>
      </c>
      <c r="T105" s="6" t="s">
        <v>77</v>
      </c>
      <c r="U105" s="7">
        <v>63</v>
      </c>
      <c r="V105" s="6" t="s">
        <v>80</v>
      </c>
      <c r="W105" s="6" t="s">
        <v>77</v>
      </c>
      <c r="X105" s="7">
        <v>64</v>
      </c>
      <c r="Y105" s="7">
        <v>71</v>
      </c>
      <c r="Z105" s="6" t="s">
        <v>292</v>
      </c>
      <c r="AA105" s="6" t="s">
        <v>252</v>
      </c>
      <c r="AB105" s="7">
        <v>77</v>
      </c>
      <c r="AC105" s="6" t="s">
        <v>77</v>
      </c>
      <c r="AD105" s="6" t="s">
        <v>77</v>
      </c>
      <c r="AE105" s="6" t="s">
        <v>77</v>
      </c>
      <c r="AF105" s="6" t="s">
        <v>77</v>
      </c>
      <c r="AG105" s="6" t="s">
        <v>77</v>
      </c>
      <c r="AH105" s="6" t="s">
        <v>77</v>
      </c>
      <c r="AI105" s="7">
        <v>84</v>
      </c>
      <c r="AJ105" s="6" t="s">
        <v>77</v>
      </c>
      <c r="AK105" s="6" t="s">
        <v>306</v>
      </c>
      <c r="AL105" s="16">
        <f>E105*4+G105*3+J105*2+M105*1+O105*2+P105*2+R105*2+S105*1+U105*2.5+V105*1+X105*3+Y105*3+Z105*3+AA105*6+AB105*1+AI105*1+AK105*2</f>
        <v>2118.5</v>
      </c>
      <c r="AM105" s="16">
        <v>39.5</v>
      </c>
      <c r="AN105" s="16">
        <f t="shared" si="18"/>
        <v>53.632911392405063</v>
      </c>
      <c r="AO105" s="5"/>
      <c r="AP105" s="6" t="s">
        <v>304</v>
      </c>
      <c r="AQ105" s="8" t="s">
        <v>305</v>
      </c>
      <c r="AR105" s="6" t="s">
        <v>93</v>
      </c>
      <c r="AS105" s="6" t="s">
        <v>77</v>
      </c>
      <c r="AT105" s="7">
        <v>73</v>
      </c>
      <c r="AU105" s="6" t="s">
        <v>77</v>
      </c>
      <c r="AV105" s="6" t="s">
        <v>77</v>
      </c>
      <c r="AW105" s="7">
        <v>31</v>
      </c>
      <c r="AX105" s="6" t="s">
        <v>77</v>
      </c>
      <c r="AY105" s="6" t="s">
        <v>77</v>
      </c>
      <c r="AZ105" s="7">
        <v>71</v>
      </c>
      <c r="BA105" s="7">
        <v>28</v>
      </c>
      <c r="BB105" s="6" t="s">
        <v>77</v>
      </c>
      <c r="BC105" s="6" t="s">
        <v>77</v>
      </c>
      <c r="BD105" s="6" t="s">
        <v>77</v>
      </c>
      <c r="BE105" s="7">
        <v>73</v>
      </c>
      <c r="BF105" s="6" t="s">
        <v>93</v>
      </c>
      <c r="BG105" s="7">
        <v>84</v>
      </c>
      <c r="BH105" s="6" t="s">
        <v>79</v>
      </c>
      <c r="BI105" s="6" t="s">
        <v>77</v>
      </c>
      <c r="BJ105" s="6" t="s">
        <v>77</v>
      </c>
      <c r="BK105" s="6" t="s">
        <v>79</v>
      </c>
      <c r="BL105" s="6" t="s">
        <v>80</v>
      </c>
      <c r="BM105" s="6" t="s">
        <v>77</v>
      </c>
      <c r="BN105" s="7">
        <v>84</v>
      </c>
      <c r="BO105" s="7">
        <v>60</v>
      </c>
      <c r="BP105" s="7"/>
      <c r="BQ105" s="22">
        <f>AR105*1+AT105*2+AW105*3.5+AZ105*1+BA105*2.5+BE105*2+BF105*1+BG105*3+BH105*2+BK105*2+BL105*2+BN105*3+BO105*2</f>
        <v>1785.5</v>
      </c>
      <c r="BR105" s="16">
        <v>27</v>
      </c>
      <c r="BS105" s="16">
        <f t="shared" si="19"/>
        <v>66.129629629629633</v>
      </c>
      <c r="BT105" s="16">
        <f t="shared" si="20"/>
        <v>3904</v>
      </c>
      <c r="BU105" s="16">
        <f t="shared" si="21"/>
        <v>66.5</v>
      </c>
      <c r="BV105" s="16">
        <f t="shared" si="22"/>
        <v>58.70676691729323</v>
      </c>
      <c r="BW105" s="16">
        <v>0</v>
      </c>
      <c r="BX105" s="16">
        <f t="shared" si="23"/>
        <v>58.70676691729323</v>
      </c>
    </row>
    <row r="106" spans="1:76" x14ac:dyDescent="0.15">
      <c r="A106" s="4">
        <v>103</v>
      </c>
      <c r="B106" s="6" t="s">
        <v>307</v>
      </c>
      <c r="C106" s="8" t="s">
        <v>308</v>
      </c>
      <c r="D106" s="6" t="s">
        <v>77</v>
      </c>
      <c r="E106" s="6" t="s">
        <v>252</v>
      </c>
      <c r="F106" s="6" t="s">
        <v>77</v>
      </c>
      <c r="G106" s="7">
        <v>80</v>
      </c>
      <c r="H106" s="6" t="s">
        <v>77</v>
      </c>
      <c r="I106" s="6" t="s">
        <v>77</v>
      </c>
      <c r="J106" s="7">
        <v>60</v>
      </c>
      <c r="K106" s="6" t="s">
        <v>77</v>
      </c>
      <c r="L106" s="6" t="s">
        <v>77</v>
      </c>
      <c r="M106" s="6" t="s">
        <v>79</v>
      </c>
      <c r="N106" s="6" t="s">
        <v>77</v>
      </c>
      <c r="O106" s="6" t="s">
        <v>79</v>
      </c>
      <c r="P106" s="6" t="s">
        <v>77</v>
      </c>
      <c r="Q106" s="6" t="s">
        <v>77</v>
      </c>
      <c r="R106" s="6" t="s">
        <v>252</v>
      </c>
      <c r="S106" s="6" t="s">
        <v>80</v>
      </c>
      <c r="T106" s="6" t="s">
        <v>77</v>
      </c>
      <c r="U106" s="6" t="s">
        <v>275</v>
      </c>
      <c r="V106" s="6" t="s">
        <v>146</v>
      </c>
      <c r="W106" s="6" t="s">
        <v>77</v>
      </c>
      <c r="X106" s="7">
        <v>61</v>
      </c>
      <c r="Y106" s="7">
        <v>80</v>
      </c>
      <c r="Z106" s="6" t="s">
        <v>309</v>
      </c>
      <c r="AA106" s="6" t="s">
        <v>252</v>
      </c>
      <c r="AB106" s="7">
        <v>78</v>
      </c>
      <c r="AC106" s="6" t="s">
        <v>178</v>
      </c>
      <c r="AD106" s="6" t="s">
        <v>77</v>
      </c>
      <c r="AE106" s="6" t="s">
        <v>77</v>
      </c>
      <c r="AF106" s="6" t="s">
        <v>77</v>
      </c>
      <c r="AG106" s="6" t="s">
        <v>77</v>
      </c>
      <c r="AH106" s="6" t="s">
        <v>77</v>
      </c>
      <c r="AI106" s="7">
        <v>81</v>
      </c>
      <c r="AJ106" s="6" t="s">
        <v>77</v>
      </c>
      <c r="AK106" s="6" t="s">
        <v>181</v>
      </c>
      <c r="AL106" s="16">
        <f>E106*4+G106*3+J106*2+M106*1+O106*2+R106*2+S106*1+U106*2.5+V106*1+X106*3+Y106*3+Z106*3+AA106*6+AB106*1+AC106*2+AI106*1+AK106*2</f>
        <v>1752</v>
      </c>
      <c r="AM106" s="16">
        <v>39.5</v>
      </c>
      <c r="AN106" s="16">
        <f t="shared" si="18"/>
        <v>44.354430379746837</v>
      </c>
      <c r="AO106" s="5"/>
      <c r="AP106" s="6" t="s">
        <v>307</v>
      </c>
      <c r="AQ106" s="8" t="s">
        <v>308</v>
      </c>
      <c r="AR106" s="6" t="s">
        <v>80</v>
      </c>
      <c r="AS106" s="6" t="s">
        <v>77</v>
      </c>
      <c r="AT106" s="7">
        <v>66</v>
      </c>
      <c r="AU106" s="6" t="s">
        <v>77</v>
      </c>
      <c r="AV106" s="6" t="s">
        <v>77</v>
      </c>
      <c r="AW106" s="7">
        <v>9</v>
      </c>
      <c r="AX106" s="6" t="s">
        <v>77</v>
      </c>
      <c r="AY106" s="7">
        <v>62</v>
      </c>
      <c r="AZ106" s="7">
        <v>78</v>
      </c>
      <c r="BA106" s="7">
        <v>65</v>
      </c>
      <c r="BB106" s="6" t="s">
        <v>77</v>
      </c>
      <c r="BC106" s="6" t="s">
        <v>77</v>
      </c>
      <c r="BD106" s="6" t="s">
        <v>77</v>
      </c>
      <c r="BE106" s="7">
        <v>69</v>
      </c>
      <c r="BF106" s="6" t="s">
        <v>80</v>
      </c>
      <c r="BG106" s="7">
        <v>69</v>
      </c>
      <c r="BH106" s="6" t="s">
        <v>78</v>
      </c>
      <c r="BI106" s="6" t="s">
        <v>77</v>
      </c>
      <c r="BJ106" s="6" t="s">
        <v>77</v>
      </c>
      <c r="BK106" s="6" t="s">
        <v>79</v>
      </c>
      <c r="BL106" s="6" t="s">
        <v>79</v>
      </c>
      <c r="BM106" s="6" t="s">
        <v>77</v>
      </c>
      <c r="BN106" s="7">
        <v>77</v>
      </c>
      <c r="BO106" s="7">
        <v>63</v>
      </c>
      <c r="BP106" s="7"/>
      <c r="BQ106" s="22">
        <f>AR106*1+AT106*2+AW106*3.5+AY106*2.5+AZ106*1+BA106*2.5+BE106*2+BF106*1+BG106*3+BH106*2+BK106*2+BL106*2+BN106*3+BO106*2</f>
        <v>1941</v>
      </c>
      <c r="BR106" s="16">
        <v>29.5</v>
      </c>
      <c r="BS106" s="16">
        <f t="shared" si="19"/>
        <v>65.79661016949153</v>
      </c>
      <c r="BT106" s="16">
        <f t="shared" si="20"/>
        <v>3693</v>
      </c>
      <c r="BU106" s="16">
        <f t="shared" si="21"/>
        <v>69</v>
      </c>
      <c r="BV106" s="16">
        <f t="shared" si="22"/>
        <v>53.521739130434781</v>
      </c>
      <c r="BW106" s="16">
        <v>0</v>
      </c>
      <c r="BX106" s="16">
        <f t="shared" si="23"/>
        <v>53.521739130434781</v>
      </c>
    </row>
    <row r="107" spans="1:76" x14ac:dyDescent="0.15">
      <c r="A107" s="4">
        <v>104</v>
      </c>
      <c r="B107" s="6" t="s">
        <v>310</v>
      </c>
      <c r="C107" s="8" t="s">
        <v>311</v>
      </c>
      <c r="D107" s="6" t="s">
        <v>77</v>
      </c>
      <c r="E107" s="6" t="s">
        <v>252</v>
      </c>
      <c r="F107" s="6" t="s">
        <v>77</v>
      </c>
      <c r="G107" s="7">
        <v>78</v>
      </c>
      <c r="H107" s="6" t="s">
        <v>77</v>
      </c>
      <c r="I107" s="6" t="s">
        <v>77</v>
      </c>
      <c r="J107" s="7">
        <v>60</v>
      </c>
      <c r="K107" s="6" t="s">
        <v>77</v>
      </c>
      <c r="L107" s="6" t="s">
        <v>77</v>
      </c>
      <c r="M107" s="6" t="s">
        <v>252</v>
      </c>
      <c r="N107" s="6" t="s">
        <v>77</v>
      </c>
      <c r="O107" s="6" t="s">
        <v>79</v>
      </c>
      <c r="P107" s="6" t="s">
        <v>196</v>
      </c>
      <c r="Q107" s="6" t="s">
        <v>77</v>
      </c>
      <c r="R107" s="6" t="s">
        <v>261</v>
      </c>
      <c r="S107" s="6" t="s">
        <v>79</v>
      </c>
      <c r="T107" s="6" t="s">
        <v>77</v>
      </c>
      <c r="U107" s="6" t="s">
        <v>312</v>
      </c>
      <c r="V107" s="6" t="s">
        <v>252</v>
      </c>
      <c r="W107" s="6" t="s">
        <v>77</v>
      </c>
      <c r="X107" s="7">
        <v>61</v>
      </c>
      <c r="Y107" s="7">
        <v>64</v>
      </c>
      <c r="Z107" s="6" t="s">
        <v>237</v>
      </c>
      <c r="AA107" s="6" t="s">
        <v>252</v>
      </c>
      <c r="AB107" s="7">
        <v>77</v>
      </c>
      <c r="AC107" s="6" t="s">
        <v>77</v>
      </c>
      <c r="AD107" s="6" t="s">
        <v>77</v>
      </c>
      <c r="AE107" s="6" t="s">
        <v>77</v>
      </c>
      <c r="AF107" s="6" t="s">
        <v>77</v>
      </c>
      <c r="AG107" s="6" t="s">
        <v>77</v>
      </c>
      <c r="AH107" s="6" t="s">
        <v>77</v>
      </c>
      <c r="AI107" s="7">
        <v>83</v>
      </c>
      <c r="AJ107" s="6" t="s">
        <v>77</v>
      </c>
      <c r="AK107" s="6" t="s">
        <v>313</v>
      </c>
      <c r="AL107" s="16">
        <f>E107*4+G107*3+J107*2+M107*1+O107*2+P107*2+R107*2+S107*1+U107*2.5+V107*1+X107*3+Y107*3+Z107*3+AA107*6+AB107*1+AI107*1+AK107*2</f>
        <v>1639.5</v>
      </c>
      <c r="AM107" s="16">
        <v>39.5</v>
      </c>
      <c r="AN107" s="16">
        <f t="shared" si="18"/>
        <v>41.506329113924053</v>
      </c>
      <c r="AO107" s="5"/>
      <c r="AP107" s="6" t="s">
        <v>310</v>
      </c>
      <c r="AQ107" s="8" t="s">
        <v>311</v>
      </c>
      <c r="AR107" s="6" t="s">
        <v>80</v>
      </c>
      <c r="AS107" s="6" t="s">
        <v>77</v>
      </c>
      <c r="AT107" s="7">
        <v>35</v>
      </c>
      <c r="AU107" s="6" t="s">
        <v>77</v>
      </c>
      <c r="AV107" s="6" t="s">
        <v>77</v>
      </c>
      <c r="AW107" s="6" t="s">
        <v>77</v>
      </c>
      <c r="AX107" s="6" t="s">
        <v>77</v>
      </c>
      <c r="AY107" s="6" t="s">
        <v>77</v>
      </c>
      <c r="AZ107" s="7">
        <v>83</v>
      </c>
      <c r="BA107" s="6" t="s">
        <v>77</v>
      </c>
      <c r="BB107" s="6" t="s">
        <v>77</v>
      </c>
      <c r="BC107" s="6" t="s">
        <v>77</v>
      </c>
      <c r="BD107" s="6" t="s">
        <v>77</v>
      </c>
      <c r="BE107" s="7">
        <v>64</v>
      </c>
      <c r="BF107" s="6" t="s">
        <v>93</v>
      </c>
      <c r="BG107" s="7">
        <v>69</v>
      </c>
      <c r="BH107" s="6" t="s">
        <v>79</v>
      </c>
      <c r="BI107" s="6" t="s">
        <v>77</v>
      </c>
      <c r="BJ107" s="6" t="s">
        <v>77</v>
      </c>
      <c r="BK107" s="6" t="s">
        <v>79</v>
      </c>
      <c r="BL107" s="6" t="s">
        <v>93</v>
      </c>
      <c r="BM107" s="6" t="s">
        <v>77</v>
      </c>
      <c r="BN107" s="7">
        <v>71</v>
      </c>
      <c r="BO107" s="7">
        <v>79</v>
      </c>
      <c r="BP107" s="7"/>
      <c r="BQ107" s="22">
        <f>AR107*1+AT107*2+AZ107*1+BE107*2+BF107*1+BG107*3+BH107*2+BK107*2+BL107*2+BN107*3+BO107*2</f>
        <v>1469</v>
      </c>
      <c r="BR107" s="16">
        <v>21</v>
      </c>
      <c r="BS107" s="16">
        <f t="shared" si="19"/>
        <v>69.952380952380949</v>
      </c>
      <c r="BT107" s="16">
        <f t="shared" si="20"/>
        <v>3108.5</v>
      </c>
      <c r="BU107" s="16">
        <f t="shared" si="21"/>
        <v>60.5</v>
      </c>
      <c r="BV107" s="16">
        <f t="shared" si="22"/>
        <v>51.380165289256198</v>
      </c>
      <c r="BW107" s="16">
        <v>0</v>
      </c>
      <c r="BX107" s="16">
        <f t="shared" si="23"/>
        <v>51.380165289256198</v>
      </c>
    </row>
    <row r="109" spans="1:76" x14ac:dyDescent="0.15">
      <c r="D109" s="20" t="s">
        <v>314</v>
      </c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</row>
    <row r="110" spans="1:76" x14ac:dyDescent="0.15"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</row>
    <row r="111" spans="1:76" x14ac:dyDescent="0.15"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</row>
    <row r="112" spans="1:76" x14ac:dyDescent="0.15"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</row>
    <row r="113" spans="4:28" x14ac:dyDescent="0.15"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</row>
    <row r="114" spans="4:28" x14ac:dyDescent="0.15"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</row>
  </sheetData>
  <mergeCells count="3">
    <mergeCell ref="A1:AN2"/>
    <mergeCell ref="AP1:BS2"/>
    <mergeCell ref="D109:AB114"/>
  </mergeCells>
  <phoneticPr fontId="3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2015-09-11T02:10:00Z</dcterms:created>
  <dcterms:modified xsi:type="dcterms:W3CDTF">2015-09-19T07:25:49Z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2052-9.1.0.5184</vt:lpwstr>
  </property>
</Properties>
</file>