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Sheet1!$S$3:$AD$79</definedName>
  </definedNames>
  <calcPr calcId="144525"/>
</workbook>
</file>

<file path=xl/calcChain.xml><?xml version="1.0" encoding="utf-8"?>
<calcChain xmlns="http://schemas.openxmlformats.org/spreadsheetml/2006/main">
  <c r="AE54" i="1" l="1"/>
  <c r="AE49" i="1"/>
  <c r="AE73" i="1"/>
  <c r="AE67" i="1"/>
  <c r="AE59" i="1"/>
  <c r="AE47" i="1"/>
  <c r="AE30" i="1"/>
  <c r="AE31" i="1"/>
  <c r="AE15" i="1"/>
  <c r="AE11" i="1"/>
  <c r="AE18" i="1"/>
  <c r="AE9" i="1"/>
  <c r="AE4" i="1"/>
  <c r="N60" i="1"/>
  <c r="N18" i="1"/>
  <c r="AI6" i="1"/>
  <c r="AI55" i="1"/>
  <c r="AI64" i="1"/>
  <c r="AI39" i="1"/>
  <c r="AI53" i="1"/>
  <c r="AI31" i="1"/>
  <c r="AI32" i="1"/>
  <c r="AI11" i="1"/>
  <c r="AI65" i="1"/>
  <c r="AI8" i="1"/>
  <c r="AI15" i="1"/>
  <c r="AI48" i="1"/>
  <c r="AI57" i="1"/>
  <c r="AI34" i="1"/>
  <c r="AI36" i="1"/>
  <c r="AI73" i="1"/>
  <c r="AI14" i="1"/>
  <c r="AI17" i="1"/>
  <c r="AI70" i="1"/>
  <c r="AI71" i="1"/>
  <c r="AI61" i="1"/>
  <c r="AI62" i="1"/>
  <c r="AI63" i="1"/>
  <c r="AI68" i="1"/>
  <c r="AI5" i="1"/>
  <c r="AI49" i="1"/>
  <c r="AI27" i="1"/>
  <c r="AI16" i="1"/>
  <c r="AI28" i="1"/>
  <c r="AI67" i="1"/>
  <c r="AI24" i="1"/>
  <c r="AI58" i="1"/>
  <c r="AI66" i="1"/>
  <c r="AI50" i="1"/>
  <c r="AI42" i="1"/>
  <c r="AI18" i="1"/>
  <c r="AI30" i="1"/>
  <c r="AI10" i="1"/>
  <c r="AI20" i="1"/>
  <c r="AI4" i="1"/>
  <c r="AI19" i="1"/>
  <c r="AI44" i="1"/>
  <c r="AI26" i="1"/>
  <c r="AI13" i="1"/>
  <c r="AI51" i="1"/>
  <c r="AI35" i="1"/>
  <c r="AI56" i="1"/>
  <c r="AI69" i="1"/>
  <c r="AI12" i="1"/>
  <c r="AI45" i="1"/>
  <c r="AI38" i="1"/>
  <c r="AI29" i="1"/>
  <c r="AI60" i="1"/>
  <c r="AI74" i="1"/>
  <c r="AI43" i="1"/>
  <c r="AI59" i="1"/>
  <c r="AI78" i="1"/>
  <c r="AI47" i="1"/>
  <c r="AI75" i="1"/>
  <c r="AI46" i="1"/>
  <c r="AI9" i="1"/>
  <c r="AI23" i="1"/>
  <c r="AI33" i="1"/>
  <c r="AI25" i="1"/>
  <c r="AI22" i="1"/>
  <c r="AI76" i="1"/>
  <c r="AI37" i="1"/>
  <c r="AI41" i="1"/>
  <c r="AI40" i="1"/>
  <c r="AI72" i="1"/>
  <c r="AI7" i="1"/>
  <c r="AI54" i="1"/>
  <c r="AI79" i="1"/>
  <c r="AI21" i="1"/>
  <c r="AI77" i="1"/>
  <c r="AI52" i="1"/>
  <c r="AE77" i="1"/>
  <c r="AG77" i="1"/>
  <c r="AE21" i="1"/>
  <c r="AG21" i="1"/>
  <c r="AE79" i="1"/>
  <c r="AG79" i="1"/>
  <c r="AG54" i="1"/>
  <c r="AE7" i="1"/>
  <c r="AG7" i="1" s="1"/>
  <c r="AE72" i="1"/>
  <c r="AG72" i="1" s="1"/>
  <c r="AE40" i="1"/>
  <c r="AG40" i="1" s="1"/>
  <c r="AE41" i="1"/>
  <c r="AG41" i="1" s="1"/>
  <c r="AE37" i="1"/>
  <c r="AG37" i="1" s="1"/>
  <c r="AE76" i="1"/>
  <c r="AG76" i="1" s="1"/>
  <c r="AE22" i="1"/>
  <c r="AG22" i="1" s="1"/>
  <c r="AE25" i="1"/>
  <c r="AG25" i="1" s="1"/>
  <c r="AE33" i="1"/>
  <c r="AG33" i="1" s="1"/>
  <c r="AE23" i="1"/>
  <c r="AG23" i="1" s="1"/>
  <c r="AG9" i="1"/>
  <c r="AE46" i="1"/>
  <c r="AG46" i="1"/>
  <c r="AE75" i="1"/>
  <c r="AG75" i="1"/>
  <c r="AG47" i="1"/>
  <c r="AE78" i="1"/>
  <c r="AG78" i="1" s="1"/>
  <c r="AG59" i="1"/>
  <c r="AE43" i="1"/>
  <c r="AG43" i="1"/>
  <c r="AE74" i="1"/>
  <c r="AG74" i="1"/>
  <c r="AE60" i="1"/>
  <c r="AG60" i="1"/>
  <c r="AE29" i="1"/>
  <c r="AG29" i="1"/>
  <c r="AE38" i="1"/>
  <c r="AG38" i="1"/>
  <c r="AE45" i="1"/>
  <c r="AG45" i="1"/>
  <c r="AE12" i="1"/>
  <c r="AG12" i="1"/>
  <c r="AE69" i="1"/>
  <c r="AG69" i="1"/>
  <c r="AE56" i="1"/>
  <c r="AG56" i="1"/>
  <c r="AE35" i="1"/>
  <c r="AG35" i="1"/>
  <c r="AE51" i="1"/>
  <c r="AG51" i="1" s="1"/>
  <c r="AE13" i="1"/>
  <c r="AG13" i="1"/>
  <c r="AE26" i="1"/>
  <c r="AG26" i="1" s="1"/>
  <c r="AE44" i="1"/>
  <c r="AG44" i="1"/>
  <c r="AE19" i="1"/>
  <c r="AG19" i="1" s="1"/>
  <c r="AG4" i="1"/>
  <c r="AE20" i="1"/>
  <c r="AG20" i="1"/>
  <c r="AE10" i="1"/>
  <c r="AG10" i="1" s="1"/>
  <c r="AG30" i="1"/>
  <c r="AG18" i="1"/>
  <c r="AE42" i="1"/>
  <c r="AG42" i="1" s="1"/>
  <c r="AE50" i="1"/>
  <c r="AG50" i="1"/>
  <c r="AE66" i="1"/>
  <c r="AG66" i="1" s="1"/>
  <c r="AE58" i="1"/>
  <c r="AG58" i="1" s="1"/>
  <c r="AE24" i="1"/>
  <c r="AG24" i="1" s="1"/>
  <c r="AG67" i="1"/>
  <c r="AE28" i="1"/>
  <c r="AG28" i="1"/>
  <c r="AE16" i="1"/>
  <c r="AG16" i="1"/>
  <c r="AE27" i="1"/>
  <c r="AG27" i="1"/>
  <c r="AG49" i="1"/>
  <c r="AE5" i="1"/>
  <c r="AG5" i="1" s="1"/>
  <c r="AE68" i="1"/>
  <c r="AG68" i="1" s="1"/>
  <c r="AE63" i="1"/>
  <c r="AG63" i="1" s="1"/>
  <c r="AE62" i="1"/>
  <c r="AG62" i="1" s="1"/>
  <c r="AE61" i="1"/>
  <c r="AG61" i="1" s="1"/>
  <c r="AE71" i="1"/>
  <c r="AG71" i="1" s="1"/>
  <c r="AE70" i="1"/>
  <c r="AG70" i="1" s="1"/>
  <c r="AE17" i="1"/>
  <c r="AG17" i="1" s="1"/>
  <c r="AE14" i="1"/>
  <c r="AG14" i="1" s="1"/>
  <c r="AG73" i="1"/>
  <c r="AE36" i="1"/>
  <c r="AG36" i="1"/>
  <c r="AE34" i="1"/>
  <c r="AG34" i="1"/>
  <c r="AE57" i="1"/>
  <c r="AG57" i="1"/>
  <c r="AE48" i="1"/>
  <c r="AG48" i="1"/>
  <c r="AG15" i="1"/>
  <c r="AE8" i="1"/>
  <c r="AG8" i="1" s="1"/>
  <c r="AE65" i="1"/>
  <c r="AG65" i="1" s="1"/>
  <c r="AG11" i="1"/>
  <c r="AE32" i="1"/>
  <c r="AG32" i="1"/>
  <c r="AG31" i="1"/>
  <c r="AE53" i="1"/>
  <c r="AG53" i="1" s="1"/>
  <c r="AE39" i="1"/>
  <c r="AG39" i="1" s="1"/>
  <c r="AE64" i="1"/>
  <c r="AG64" i="1" s="1"/>
  <c r="AE55" i="1"/>
  <c r="AG55" i="1" s="1"/>
  <c r="AE6" i="1"/>
  <c r="AG6" i="1" s="1"/>
  <c r="AE52" i="1"/>
  <c r="AG52" i="1" s="1"/>
  <c r="N77" i="1"/>
  <c r="P77" i="1" s="1"/>
  <c r="N21" i="1"/>
  <c r="P21" i="1" s="1"/>
  <c r="N79" i="1"/>
  <c r="P79" i="1" s="1"/>
  <c r="N54" i="1"/>
  <c r="P54" i="1" s="1"/>
  <c r="N7" i="1"/>
  <c r="P7" i="1" s="1"/>
  <c r="N72" i="1"/>
  <c r="P72" i="1" s="1"/>
  <c r="N40" i="1"/>
  <c r="P40" i="1" s="1"/>
  <c r="N41" i="1"/>
  <c r="P41" i="1" s="1"/>
  <c r="N37" i="1"/>
  <c r="P37" i="1" s="1"/>
  <c r="N76" i="1"/>
  <c r="P76" i="1" s="1"/>
  <c r="N22" i="1"/>
  <c r="P22" i="1" s="1"/>
  <c r="N25" i="1"/>
  <c r="P25" i="1" s="1"/>
  <c r="N33" i="1"/>
  <c r="P33" i="1" s="1"/>
  <c r="N23" i="1"/>
  <c r="P23" i="1" s="1"/>
  <c r="N9" i="1"/>
  <c r="P9" i="1" s="1"/>
  <c r="N46" i="1"/>
  <c r="P46" i="1" s="1"/>
  <c r="N75" i="1"/>
  <c r="P75" i="1" s="1"/>
  <c r="N47" i="1"/>
  <c r="P47" i="1" s="1"/>
  <c r="N78" i="1"/>
  <c r="P78" i="1" s="1"/>
  <c r="N59" i="1"/>
  <c r="P59" i="1" s="1"/>
  <c r="N43" i="1"/>
  <c r="AH43" i="1" s="1"/>
  <c r="N74" i="1"/>
  <c r="P74" i="1" s="1"/>
  <c r="P60" i="1"/>
  <c r="N29" i="1"/>
  <c r="P29" i="1"/>
  <c r="N38" i="1"/>
  <c r="P38" i="1"/>
  <c r="N45" i="1"/>
  <c r="P45" i="1"/>
  <c r="N12" i="1"/>
  <c r="P12" i="1"/>
  <c r="N69" i="1"/>
  <c r="P69" i="1"/>
  <c r="N56" i="1"/>
  <c r="P56" i="1"/>
  <c r="N35" i="1"/>
  <c r="P35" i="1"/>
  <c r="N51" i="1"/>
  <c r="P51" i="1"/>
  <c r="N13" i="1"/>
  <c r="P13" i="1"/>
  <c r="N26" i="1"/>
  <c r="P26" i="1"/>
  <c r="N44" i="1"/>
  <c r="P44" i="1"/>
  <c r="N19" i="1"/>
  <c r="P19" i="1"/>
  <c r="N4" i="1"/>
  <c r="P4" i="1"/>
  <c r="N20" i="1"/>
  <c r="P20" i="1"/>
  <c r="N10" i="1"/>
  <c r="P10" i="1"/>
  <c r="N30" i="1"/>
  <c r="P30" i="1"/>
  <c r="P18" i="1"/>
  <c r="N42" i="1"/>
  <c r="P42" i="1" s="1"/>
  <c r="N50" i="1"/>
  <c r="P50" i="1" s="1"/>
  <c r="N66" i="1"/>
  <c r="P66" i="1" s="1"/>
  <c r="N58" i="1"/>
  <c r="P58" i="1" s="1"/>
  <c r="N24" i="1"/>
  <c r="P24" i="1" s="1"/>
  <c r="N67" i="1"/>
  <c r="AH67" i="1" s="1"/>
  <c r="N28" i="1"/>
  <c r="P28" i="1" s="1"/>
  <c r="N16" i="1"/>
  <c r="P16" i="1" s="1"/>
  <c r="N27" i="1"/>
  <c r="P27" i="1" s="1"/>
  <c r="N49" i="1"/>
  <c r="P49" i="1" s="1"/>
  <c r="N5" i="1"/>
  <c r="P5" i="1" s="1"/>
  <c r="N68" i="1"/>
  <c r="N63" i="1"/>
  <c r="P63" i="1" s="1"/>
  <c r="N62" i="1"/>
  <c r="P62" i="1" s="1"/>
  <c r="N61" i="1"/>
  <c r="P61" i="1" s="1"/>
  <c r="N71" i="1"/>
  <c r="P71" i="1" s="1"/>
  <c r="N70" i="1"/>
  <c r="N17" i="1"/>
  <c r="P17" i="1" s="1"/>
  <c r="N14" i="1"/>
  <c r="P14" i="1" s="1"/>
  <c r="N73" i="1"/>
  <c r="P73" i="1" s="1"/>
  <c r="N36" i="1"/>
  <c r="N34" i="1"/>
  <c r="N57" i="1"/>
  <c r="P57" i="1" s="1"/>
  <c r="N48" i="1"/>
  <c r="N15" i="1"/>
  <c r="P15" i="1" s="1"/>
  <c r="N8" i="1"/>
  <c r="P8" i="1" s="1"/>
  <c r="N65" i="1"/>
  <c r="P65" i="1" s="1"/>
  <c r="N11" i="1"/>
  <c r="N32" i="1"/>
  <c r="N31" i="1"/>
  <c r="P31" i="1" s="1"/>
  <c r="N53" i="1"/>
  <c r="N39" i="1"/>
  <c r="N64" i="1"/>
  <c r="N55" i="1"/>
  <c r="N6" i="1"/>
  <c r="P6" i="1" s="1"/>
  <c r="N52" i="1"/>
  <c r="P52" i="1" s="1"/>
  <c r="AH52" i="1"/>
  <c r="AJ52" i="1" s="1"/>
  <c r="AL52" i="1" s="1"/>
  <c r="AH41" i="1"/>
  <c r="AJ41" i="1" s="1"/>
  <c r="AL41" i="1"/>
  <c r="AH56" i="1"/>
  <c r="AJ56" i="1"/>
  <c r="AL56" i="1" s="1"/>
  <c r="AH18" i="1"/>
  <c r="AJ18" i="1" s="1"/>
  <c r="AL18" i="1"/>
  <c r="AH9" i="1"/>
  <c r="AJ9" i="1" s="1"/>
  <c r="AL9" i="1" s="1"/>
  <c r="AJ43" i="1"/>
  <c r="AL43" i="1" s="1"/>
  <c r="AH13" i="1"/>
  <c r="AJ13" i="1" s="1"/>
  <c r="AL13" i="1"/>
  <c r="AH63" i="1"/>
  <c r="AJ63" i="1" s="1"/>
  <c r="AL63" i="1" s="1"/>
  <c r="AH60" i="1"/>
  <c r="AJ60" i="1" s="1"/>
  <c r="AL60" i="1"/>
  <c r="AH40" i="1"/>
  <c r="AJ40" i="1"/>
  <c r="AL40" i="1" s="1"/>
  <c r="AH33" i="1"/>
  <c r="AJ33" i="1" s="1"/>
  <c r="AL33" i="1"/>
  <c r="AH29" i="1"/>
  <c r="AJ29" i="1"/>
  <c r="AL29" i="1" s="1"/>
  <c r="AH30" i="1"/>
  <c r="AJ30" i="1" s="1"/>
  <c r="AL30" i="1"/>
  <c r="AH71" i="1"/>
  <c r="AJ71" i="1" s="1"/>
  <c r="AL71" i="1" s="1"/>
  <c r="AH7" i="1"/>
  <c r="AJ7" i="1"/>
  <c r="AL7" i="1" s="1"/>
  <c r="AH46" i="1"/>
  <c r="AJ46" i="1" s="1"/>
  <c r="AL46" i="1"/>
  <c r="AH51" i="1"/>
  <c r="AJ51" i="1"/>
  <c r="AL51" i="1" s="1"/>
  <c r="AH20" i="1"/>
  <c r="AJ20" i="1" s="1"/>
  <c r="AL20" i="1"/>
  <c r="AH57" i="1"/>
  <c r="AJ57" i="1" s="1"/>
  <c r="AL57" i="1" s="1"/>
  <c r="AH50" i="1"/>
  <c r="AJ50" i="1" s="1"/>
  <c r="AL50" i="1"/>
  <c r="AH77" i="1"/>
  <c r="AJ77" i="1" s="1"/>
  <c r="AL77" i="1" s="1"/>
  <c r="AH54" i="1"/>
  <c r="AJ54" i="1"/>
  <c r="AL54" i="1" s="1"/>
  <c r="AH72" i="1"/>
  <c r="AJ72" i="1" s="1"/>
  <c r="AL72" i="1" s="1"/>
  <c r="AH37" i="1"/>
  <c r="AJ37" i="1"/>
  <c r="AL37" i="1" s="1"/>
  <c r="AH25" i="1"/>
  <c r="AJ25" i="1" s="1"/>
  <c r="AL25" i="1" s="1"/>
  <c r="AH23" i="1"/>
  <c r="AJ23" i="1"/>
  <c r="AL23" i="1" s="1"/>
  <c r="AH75" i="1"/>
  <c r="AJ75" i="1" s="1"/>
  <c r="AL75" i="1" s="1"/>
  <c r="AH59" i="1"/>
  <c r="AJ59" i="1"/>
  <c r="AL59" i="1" s="1"/>
  <c r="AH74" i="1"/>
  <c r="AJ74" i="1" s="1"/>
  <c r="AL74" i="1" s="1"/>
  <c r="AH38" i="1"/>
  <c r="AJ38" i="1"/>
  <c r="AL38" i="1" s="1"/>
  <c r="AH69" i="1"/>
  <c r="AJ69" i="1" s="1"/>
  <c r="AL69" i="1" s="1"/>
  <c r="AH35" i="1"/>
  <c r="AJ35" i="1"/>
  <c r="AL35" i="1" s="1"/>
  <c r="AH26" i="1"/>
  <c r="AJ26" i="1" s="1"/>
  <c r="AL26" i="1" s="1"/>
  <c r="AH4" i="1"/>
  <c r="AJ4" i="1"/>
  <c r="AL4" i="1" s="1"/>
  <c r="AH10" i="1"/>
  <c r="AJ10" i="1" s="1"/>
  <c r="AL10" i="1" s="1"/>
  <c r="AH42" i="1"/>
  <c r="AJ42" i="1"/>
  <c r="AL42" i="1" s="1"/>
  <c r="AH58" i="1"/>
  <c r="AJ58" i="1" s="1"/>
  <c r="AL58" i="1" s="1"/>
  <c r="AJ67" i="1"/>
  <c r="AL67" i="1" s="1"/>
  <c r="AH27" i="1"/>
  <c r="AJ27" i="1" s="1"/>
  <c r="AL27" i="1"/>
  <c r="AH62" i="1"/>
  <c r="AJ62" i="1" s="1"/>
  <c r="AL62" i="1" s="1"/>
  <c r="AH73" i="1"/>
  <c r="AJ73" i="1" s="1"/>
  <c r="AL73" i="1"/>
  <c r="AH15" i="1"/>
  <c r="AJ15" i="1" s="1"/>
  <c r="AL15" i="1" s="1"/>
  <c r="AH31" i="1"/>
  <c r="AJ31" i="1" s="1"/>
  <c r="AL31" i="1"/>
  <c r="AH21" i="1"/>
  <c r="AJ21" i="1" s="1"/>
  <c r="AL21" i="1" s="1"/>
  <c r="AH76" i="1"/>
  <c r="AJ76" i="1"/>
  <c r="AL76" i="1" s="1"/>
  <c r="AH47" i="1"/>
  <c r="AJ47" i="1" s="1"/>
  <c r="AL47" i="1" s="1"/>
  <c r="AH45" i="1"/>
  <c r="AJ45" i="1"/>
  <c r="AL45" i="1"/>
  <c r="AH44" i="1"/>
  <c r="AJ44" i="1" s="1"/>
  <c r="AL44" i="1"/>
  <c r="AH49" i="1"/>
  <c r="AJ49" i="1"/>
  <c r="AL49" i="1" s="1"/>
  <c r="AH17" i="1"/>
  <c r="AJ17" i="1"/>
  <c r="AL17" i="1" s="1"/>
  <c r="AH8" i="1"/>
  <c r="AJ8" i="1" s="1"/>
  <c r="AL8" i="1" s="1"/>
  <c r="AH79" i="1"/>
  <c r="AJ79" i="1"/>
  <c r="AL79" i="1" s="1"/>
  <c r="AH22" i="1"/>
  <c r="AJ22" i="1" s="1"/>
  <c r="AL22" i="1" s="1"/>
  <c r="AH78" i="1"/>
  <c r="AJ78" i="1"/>
  <c r="AL78" i="1" s="1"/>
  <c r="AH12" i="1"/>
  <c r="AJ12" i="1" s="1"/>
  <c r="AL12" i="1" s="1"/>
  <c r="AH19" i="1"/>
  <c r="AJ19" i="1"/>
  <c r="AL19" i="1" s="1"/>
  <c r="AH66" i="1"/>
  <c r="AJ66" i="1" s="1"/>
  <c r="AL66" i="1" s="1"/>
  <c r="AH5" i="1"/>
  <c r="AJ5" i="1"/>
  <c r="AL5" i="1" s="1"/>
  <c r="AH14" i="1"/>
  <c r="AJ14" i="1" s="1"/>
  <c r="AL14" i="1" s="1"/>
  <c r="AH65" i="1"/>
  <c r="AJ65" i="1"/>
  <c r="AL65" i="1" s="1"/>
  <c r="AH6" i="1"/>
  <c r="AJ6" i="1" s="1"/>
  <c r="AL6" i="1" s="1"/>
  <c r="AH61" i="1" l="1"/>
  <c r="AJ61" i="1" s="1"/>
  <c r="AL61" i="1" s="1"/>
  <c r="P55" i="1"/>
  <c r="AH55" i="1"/>
  <c r="AJ55" i="1" s="1"/>
  <c r="AL55" i="1" s="1"/>
  <c r="P34" i="1"/>
  <c r="AH34" i="1"/>
  <c r="AJ34" i="1" s="1"/>
  <c r="AL34" i="1" s="1"/>
  <c r="P64" i="1"/>
  <c r="AH64" i="1"/>
  <c r="AJ64" i="1" s="1"/>
  <c r="AL64" i="1" s="1"/>
  <c r="P32" i="1"/>
  <c r="AH32" i="1"/>
  <c r="AJ32" i="1" s="1"/>
  <c r="AL32" i="1" s="1"/>
  <c r="P36" i="1"/>
  <c r="AH36" i="1"/>
  <c r="AJ36" i="1" s="1"/>
  <c r="AL36" i="1" s="1"/>
  <c r="P70" i="1"/>
  <c r="AH70" i="1"/>
  <c r="AJ70" i="1" s="1"/>
  <c r="AL70" i="1" s="1"/>
  <c r="P39" i="1"/>
  <c r="AH39" i="1"/>
  <c r="AJ39" i="1" s="1"/>
  <c r="AL39" i="1" s="1"/>
  <c r="AH11" i="1"/>
  <c r="AJ11" i="1" s="1"/>
  <c r="AL11" i="1" s="1"/>
  <c r="P11" i="1"/>
  <c r="AH48" i="1"/>
  <c r="AJ48" i="1" s="1"/>
  <c r="AL48" i="1" s="1"/>
  <c r="P48" i="1"/>
  <c r="P68" i="1"/>
  <c r="AH68" i="1"/>
  <c r="AJ68" i="1" s="1"/>
  <c r="AL68" i="1" s="1"/>
  <c r="P53" i="1"/>
  <c r="AH53" i="1"/>
  <c r="AJ53" i="1" s="1"/>
  <c r="AL53" i="1" s="1"/>
  <c r="AH16" i="1"/>
  <c r="AJ16" i="1" s="1"/>
  <c r="AL16" i="1" s="1"/>
  <c r="AH24" i="1"/>
  <c r="AJ24" i="1" s="1"/>
  <c r="AL24" i="1" s="1"/>
  <c r="AH28" i="1"/>
  <c r="AJ28" i="1" s="1"/>
  <c r="AL28" i="1" s="1"/>
  <c r="P67" i="1"/>
  <c r="P43" i="1"/>
</calcChain>
</file>

<file path=xl/sharedStrings.xml><?xml version="1.0" encoding="utf-8"?>
<sst xmlns="http://schemas.openxmlformats.org/spreadsheetml/2006/main" count="640" uniqueCount="114">
  <si>
    <t>2014-2015学年第1学期班级成绩汇总表</t>
  </si>
  <si>
    <t>序号</t>
  </si>
  <si>
    <t>学号</t>
  </si>
  <si>
    <t>姓名</t>
  </si>
  <si>
    <t>建筑设计原理/必修课/3</t>
  </si>
  <si>
    <t>大学英语读写译(三)/必修课/3</t>
  </si>
  <si>
    <t>大学英语视听说(三)/必修课/2</t>
  </si>
  <si>
    <t>建筑制图计算机辅助设计(一)/选修课/1.5</t>
  </si>
  <si>
    <t>信息检索/拓展选修课/2</t>
  </si>
  <si>
    <t>建筑设计(一)/必修课/7.5</t>
  </si>
  <si>
    <t>马克思主义基本原理概论/必修课/3</t>
  </si>
  <si>
    <t>美术欣赏/拓展选修课/2</t>
    <phoneticPr fontId="3" type="noConversion"/>
  </si>
  <si>
    <t>航空概论/拓展选修课/1.5</t>
  </si>
  <si>
    <t>音乐鉴赏/拓展选修课/2</t>
  </si>
  <si>
    <t>加权成绩1</t>
    <phoneticPr fontId="3" type="noConversion"/>
  </si>
  <si>
    <t>学分1</t>
    <phoneticPr fontId="3" type="noConversion"/>
  </si>
  <si>
    <t>综合成绩1</t>
    <phoneticPr fontId="3" type="noConversion"/>
  </si>
  <si>
    <t>陈家宁</t>
  </si>
  <si>
    <t/>
  </si>
  <si>
    <t>陈燕茹</t>
  </si>
  <si>
    <t>范宇斌</t>
  </si>
  <si>
    <t>高春风</t>
  </si>
  <si>
    <t>郭绍伟</t>
  </si>
  <si>
    <t>韩超</t>
  </si>
  <si>
    <t>何浩阳</t>
  </si>
  <si>
    <t>侯璐</t>
  </si>
  <si>
    <t>黄钰洁</t>
  </si>
  <si>
    <t>李嘉禾</t>
  </si>
  <si>
    <t>李梦瑶</t>
  </si>
  <si>
    <t>李夏婕</t>
  </si>
  <si>
    <t>李银辉</t>
  </si>
  <si>
    <t>刘昆鹏</t>
  </si>
  <si>
    <t>刘文辉</t>
  </si>
  <si>
    <t>刘艳成</t>
  </si>
  <si>
    <t>龙元亮</t>
  </si>
  <si>
    <t>秦佳</t>
  </si>
  <si>
    <t>申亚歌</t>
  </si>
  <si>
    <t>孙伟伟</t>
  </si>
  <si>
    <t>汪燕华</t>
  </si>
  <si>
    <t>王梦涵</t>
  </si>
  <si>
    <t>王尚荣</t>
  </si>
  <si>
    <t>王祥安</t>
  </si>
  <si>
    <t>吴皋</t>
  </si>
  <si>
    <t>吴艳莹</t>
  </si>
  <si>
    <t>杨娜</t>
  </si>
  <si>
    <t>杨晓荣</t>
  </si>
  <si>
    <t>杨雪</t>
  </si>
  <si>
    <t>张彪</t>
  </si>
  <si>
    <t>张宏</t>
  </si>
  <si>
    <t>张熙</t>
  </si>
  <si>
    <t>张小帅</t>
  </si>
  <si>
    <t>张子航</t>
  </si>
  <si>
    <t>郑全义</t>
  </si>
  <si>
    <t>周凯</t>
  </si>
  <si>
    <t>周源</t>
  </si>
  <si>
    <t>褚佩娟</t>
  </si>
  <si>
    <t>陈亭亭</t>
  </si>
  <si>
    <t>邓丽芳</t>
  </si>
  <si>
    <t>付宇欣</t>
  </si>
  <si>
    <t>高煜琦</t>
  </si>
  <si>
    <t>郭正方</t>
  </si>
  <si>
    <t>韩晶晶</t>
  </si>
  <si>
    <t>何艺颖</t>
  </si>
  <si>
    <t>黄兆琪</t>
  </si>
  <si>
    <t>李俊炎</t>
  </si>
  <si>
    <t>李瑶</t>
  </si>
  <si>
    <t>李壮壮</t>
  </si>
  <si>
    <t>刘婉茹</t>
  </si>
  <si>
    <t>刘亚兵</t>
  </si>
  <si>
    <t>柳姗姗</t>
  </si>
  <si>
    <t>罗碧云</t>
  </si>
  <si>
    <t>孟祥成</t>
  </si>
  <si>
    <t>乔跃开</t>
  </si>
  <si>
    <t>秦棚超</t>
  </si>
  <si>
    <t>孙景鸿</t>
  </si>
  <si>
    <t>王赫</t>
  </si>
  <si>
    <t>王培</t>
  </si>
  <si>
    <t>王帅</t>
  </si>
  <si>
    <t>王薇莉</t>
  </si>
  <si>
    <t>吴祥</t>
  </si>
  <si>
    <t>肖思宇</t>
  </si>
  <si>
    <t>杨晴晴</t>
  </si>
  <si>
    <t>杨幸</t>
  </si>
  <si>
    <t>袁富星</t>
  </si>
  <si>
    <t>张超</t>
  </si>
  <si>
    <t>张莉</t>
  </si>
  <si>
    <t>张明妍</t>
  </si>
  <si>
    <t>张伟</t>
  </si>
  <si>
    <t>张祥</t>
  </si>
  <si>
    <t>张一雯</t>
  </si>
  <si>
    <t>赵星辰</t>
  </si>
  <si>
    <t>郑毅</t>
  </si>
  <si>
    <t>周丽</t>
  </si>
  <si>
    <t>逯小孩</t>
  </si>
  <si>
    <t>2014-2015学年第2学期班级成绩汇总表</t>
  </si>
  <si>
    <t>大学英语视听说(四)/必修课/1.5</t>
  </si>
  <si>
    <t>城市建筑专业实习/实践课/1</t>
  </si>
  <si>
    <t>建筑设计(二)/必修课/7.5</t>
  </si>
  <si>
    <t>建筑构造/必修课/2</t>
  </si>
  <si>
    <t>毛泽东思想和中国特色社会主义理论体系概论/必修课/6</t>
  </si>
  <si>
    <t>中外建筑史/选修课/4</t>
  </si>
  <si>
    <t>大学英语读写译(四)/必修课/2</t>
  </si>
  <si>
    <t>美术欣赏/拓展选修课/2</t>
  </si>
  <si>
    <t>建筑设计初步课程设计/实践课/1</t>
  </si>
  <si>
    <t>测量学/选修课/2</t>
  </si>
  <si>
    <t>加权成绩2</t>
    <phoneticPr fontId="3" type="noConversion"/>
  </si>
  <si>
    <t>学分2</t>
    <phoneticPr fontId="3" type="noConversion"/>
  </si>
  <si>
    <t>综合成绩2</t>
    <phoneticPr fontId="3" type="noConversion"/>
  </si>
  <si>
    <t>总加权成绩</t>
    <phoneticPr fontId="1" type="noConversion"/>
  </si>
  <si>
    <t>总学分</t>
    <phoneticPr fontId="1" type="noConversion"/>
  </si>
  <si>
    <t>总综合成绩</t>
    <phoneticPr fontId="1" type="noConversion"/>
  </si>
  <si>
    <t>6级加分</t>
    <phoneticPr fontId="1" type="noConversion"/>
  </si>
  <si>
    <t>最终成绩</t>
    <phoneticPr fontId="1" type="noConversion"/>
  </si>
  <si>
    <t>备注：标红的为有科目不及格的，序号标红的为一学年中有挂科情况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</si>
</sst>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2" xfId="0" applyNumberFormat="1" applyFont="1" applyFill="1" applyBorder="1"/>
    <xf numFmtId="0" fontId="5" fillId="0" borderId="0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abSelected="1" topLeftCell="A22" zoomScale="90" zoomScaleNormal="90" workbookViewId="0">
      <selection activeCell="A18" sqref="A18:XFD18"/>
    </sheetView>
  </sheetViews>
  <sheetFormatPr defaultColWidth="8.625" defaultRowHeight="13.5" x14ac:dyDescent="0.15"/>
  <cols>
    <col min="1" max="1" width="8.625" style="9"/>
    <col min="2" max="2" width="10" style="6" customWidth="1"/>
    <col min="3" max="13" width="8.625" style="6"/>
    <col min="14" max="14" width="11.75" style="11" customWidth="1"/>
    <col min="15" max="15" width="8.625" style="11"/>
    <col min="16" max="16" width="14.25" style="11" customWidth="1"/>
    <col min="17" max="30" width="8.625" style="6"/>
    <col min="31" max="31" width="12.5" style="11" customWidth="1"/>
    <col min="32" max="32" width="8.625" style="11"/>
    <col min="33" max="33" width="15.875" style="11" customWidth="1"/>
    <col min="34" max="34" width="13.75" style="11" customWidth="1"/>
    <col min="35" max="35" width="8.625" style="11"/>
    <col min="36" max="36" width="14.375" style="17" customWidth="1"/>
    <col min="37" max="37" width="8.625" style="11"/>
    <col min="38" max="38" width="14.25" style="17" customWidth="1"/>
    <col min="39" max="16384" width="8.625" style="6"/>
  </cols>
  <sheetData>
    <row r="1" spans="1:38" s="8" customFormat="1" x14ac:dyDescent="0.15">
      <c r="A1" s="14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 t="s">
        <v>94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10"/>
      <c r="AI1" s="10"/>
      <c r="AJ1" s="16"/>
      <c r="AK1" s="10"/>
      <c r="AL1" s="16"/>
    </row>
    <row r="2" spans="1:38" x14ac:dyDescent="0.1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8" s="7" customFormat="1" ht="72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5" t="s">
        <v>11</v>
      </c>
      <c r="L3" s="1" t="s">
        <v>12</v>
      </c>
      <c r="M3" s="1" t="s">
        <v>13</v>
      </c>
      <c r="N3" s="21" t="s">
        <v>14</v>
      </c>
      <c r="O3" s="21" t="s">
        <v>15</v>
      </c>
      <c r="P3" s="21" t="s">
        <v>16</v>
      </c>
      <c r="R3" s="1" t="s">
        <v>2</v>
      </c>
      <c r="S3" s="1" t="s">
        <v>3</v>
      </c>
      <c r="T3" s="1" t="s">
        <v>95</v>
      </c>
      <c r="U3" s="1" t="s">
        <v>96</v>
      </c>
      <c r="V3" s="1" t="s">
        <v>97</v>
      </c>
      <c r="W3" s="1" t="s">
        <v>98</v>
      </c>
      <c r="X3" s="1" t="s">
        <v>99</v>
      </c>
      <c r="Y3" s="1" t="s">
        <v>100</v>
      </c>
      <c r="Z3" s="1" t="s">
        <v>101</v>
      </c>
      <c r="AA3" s="1" t="s">
        <v>102</v>
      </c>
      <c r="AB3" s="1" t="s">
        <v>103</v>
      </c>
      <c r="AC3" s="1" t="s">
        <v>13</v>
      </c>
      <c r="AD3" s="1" t="s">
        <v>104</v>
      </c>
      <c r="AE3" s="23" t="s">
        <v>105</v>
      </c>
      <c r="AF3" s="23" t="s">
        <v>106</v>
      </c>
      <c r="AG3" s="23" t="s">
        <v>107</v>
      </c>
      <c r="AH3" s="23" t="s">
        <v>108</v>
      </c>
      <c r="AI3" s="23" t="s">
        <v>109</v>
      </c>
      <c r="AJ3" s="24" t="s">
        <v>110</v>
      </c>
      <c r="AK3" s="23" t="s">
        <v>111</v>
      </c>
      <c r="AL3" s="25" t="s">
        <v>112</v>
      </c>
    </row>
    <row r="4" spans="1:38" x14ac:dyDescent="0.15">
      <c r="A4" s="2">
        <v>1</v>
      </c>
      <c r="B4" s="4">
        <v>130910203</v>
      </c>
      <c r="C4" s="3" t="s">
        <v>58</v>
      </c>
      <c r="D4" s="2">
        <v>87</v>
      </c>
      <c r="E4" s="2">
        <v>83</v>
      </c>
      <c r="F4" s="2">
        <v>90</v>
      </c>
      <c r="G4" s="2">
        <v>90</v>
      </c>
      <c r="H4" s="2">
        <v>89</v>
      </c>
      <c r="I4" s="2">
        <v>89</v>
      </c>
      <c r="J4" s="2">
        <v>79</v>
      </c>
      <c r="K4" s="12" t="s">
        <v>18</v>
      </c>
      <c r="L4" s="3" t="s">
        <v>18</v>
      </c>
      <c r="M4" s="3" t="s">
        <v>18</v>
      </c>
      <c r="N4" s="22">
        <f t="shared" ref="N4:N10" si="0">D4*3+E4*3+F4*2+G4*1.5+H4*2+I4*7.5+J4*3</f>
        <v>1907.5</v>
      </c>
      <c r="O4" s="22">
        <v>22</v>
      </c>
      <c r="P4" s="22">
        <f t="shared" ref="P4:P35" si="1">N4/O4</f>
        <v>86.704545454545453</v>
      </c>
      <c r="R4" s="4">
        <v>130910203</v>
      </c>
      <c r="S4" s="3" t="s">
        <v>58</v>
      </c>
      <c r="T4" s="2">
        <v>90</v>
      </c>
      <c r="U4" s="2">
        <v>91</v>
      </c>
      <c r="V4" s="2">
        <v>88</v>
      </c>
      <c r="W4" s="2">
        <v>88</v>
      </c>
      <c r="X4" s="2">
        <v>94</v>
      </c>
      <c r="Y4" s="2">
        <v>93</v>
      </c>
      <c r="Z4" s="2">
        <v>87</v>
      </c>
      <c r="AA4" s="2">
        <v>91</v>
      </c>
      <c r="AB4" s="3" t="s">
        <v>18</v>
      </c>
      <c r="AC4" s="3" t="s">
        <v>18</v>
      </c>
      <c r="AD4" s="3" t="s">
        <v>18</v>
      </c>
      <c r="AE4" s="26">
        <f>T4*1.5+U4*1+V4*7.5+W4*2+X4*6+Y4*4+Z4*2+AA4*2</f>
        <v>2354</v>
      </c>
      <c r="AF4" s="26">
        <v>26</v>
      </c>
      <c r="AG4" s="26">
        <f t="shared" ref="AG4:AG35" si="2">AE4/AF4</f>
        <v>90.538461538461533</v>
      </c>
      <c r="AH4" s="27">
        <f t="shared" ref="AH4:AH35" si="3">AE4+N4</f>
        <v>4261.5</v>
      </c>
      <c r="AI4" s="27">
        <f t="shared" ref="AI4:AI35" si="4">AF4+O4</f>
        <v>48</v>
      </c>
      <c r="AJ4" s="28">
        <f t="shared" ref="AJ4:AJ35" si="5">AH4/AI4</f>
        <v>88.78125</v>
      </c>
      <c r="AK4" s="27">
        <v>0</v>
      </c>
      <c r="AL4" s="28">
        <f t="shared" ref="AL4:AL35" si="6">AJ4+AK4</f>
        <v>88.78125</v>
      </c>
    </row>
    <row r="5" spans="1:38" x14ac:dyDescent="0.15">
      <c r="A5" s="2">
        <v>2</v>
      </c>
      <c r="B5" s="4">
        <v>130910128</v>
      </c>
      <c r="C5" s="3" t="s">
        <v>43</v>
      </c>
      <c r="D5" s="2">
        <v>83</v>
      </c>
      <c r="E5" s="2">
        <v>82</v>
      </c>
      <c r="F5" s="2">
        <v>77</v>
      </c>
      <c r="G5" s="2">
        <v>89</v>
      </c>
      <c r="H5" s="2">
        <v>72</v>
      </c>
      <c r="I5" s="2">
        <v>91</v>
      </c>
      <c r="J5" s="2">
        <v>71</v>
      </c>
      <c r="K5" s="12" t="s">
        <v>18</v>
      </c>
      <c r="L5" s="3" t="s">
        <v>18</v>
      </c>
      <c r="M5" s="3" t="s">
        <v>18</v>
      </c>
      <c r="N5" s="22">
        <f t="shared" si="0"/>
        <v>1822</v>
      </c>
      <c r="O5" s="22">
        <v>22</v>
      </c>
      <c r="P5" s="22">
        <f t="shared" si="1"/>
        <v>82.818181818181813</v>
      </c>
      <c r="R5" s="4">
        <v>130910128</v>
      </c>
      <c r="S5" s="3" t="s">
        <v>43</v>
      </c>
      <c r="T5" s="2">
        <v>81</v>
      </c>
      <c r="U5" s="2">
        <v>88</v>
      </c>
      <c r="V5" s="2">
        <v>89</v>
      </c>
      <c r="W5" s="2">
        <v>83</v>
      </c>
      <c r="X5" s="2">
        <v>99</v>
      </c>
      <c r="Y5" s="2">
        <v>92</v>
      </c>
      <c r="Z5" s="2">
        <v>79</v>
      </c>
      <c r="AA5" s="2">
        <v>77</v>
      </c>
      <c r="AB5" s="3" t="s">
        <v>18</v>
      </c>
      <c r="AC5" s="3" t="s">
        <v>18</v>
      </c>
      <c r="AD5" s="3" t="s">
        <v>18</v>
      </c>
      <c r="AE5" s="26">
        <f>T5*1.5+U5*1+V5*7.5+W5*2+X5*6+Y5*4+Z5*2+AA5*2</f>
        <v>2317</v>
      </c>
      <c r="AF5" s="26">
        <v>26</v>
      </c>
      <c r="AG5" s="26">
        <f t="shared" si="2"/>
        <v>89.115384615384613</v>
      </c>
      <c r="AH5" s="27">
        <f t="shared" si="3"/>
        <v>4139</v>
      </c>
      <c r="AI5" s="27">
        <f t="shared" si="4"/>
        <v>48</v>
      </c>
      <c r="AJ5" s="28">
        <f t="shared" si="5"/>
        <v>86.229166666666671</v>
      </c>
      <c r="AK5" s="27">
        <v>0</v>
      </c>
      <c r="AL5" s="28">
        <f t="shared" si="6"/>
        <v>86.229166666666671</v>
      </c>
    </row>
    <row r="6" spans="1:38" x14ac:dyDescent="0.15">
      <c r="A6" s="2">
        <v>3</v>
      </c>
      <c r="B6" s="4">
        <v>130910102</v>
      </c>
      <c r="C6" s="3" t="s">
        <v>19</v>
      </c>
      <c r="D6" s="2">
        <v>77</v>
      </c>
      <c r="E6" s="2">
        <v>81</v>
      </c>
      <c r="F6" s="2">
        <v>69</v>
      </c>
      <c r="G6" s="2">
        <v>89</v>
      </c>
      <c r="H6" s="2">
        <v>85</v>
      </c>
      <c r="I6" s="2">
        <v>89</v>
      </c>
      <c r="J6" s="2">
        <v>78</v>
      </c>
      <c r="K6" s="12" t="s">
        <v>18</v>
      </c>
      <c r="L6" s="3" t="s">
        <v>18</v>
      </c>
      <c r="M6" s="3" t="s">
        <v>18</v>
      </c>
      <c r="N6" s="22">
        <f t="shared" si="0"/>
        <v>1817</v>
      </c>
      <c r="O6" s="22">
        <v>22</v>
      </c>
      <c r="P6" s="22">
        <f t="shared" si="1"/>
        <v>82.590909090909093</v>
      </c>
      <c r="R6" s="4">
        <v>130910102</v>
      </c>
      <c r="S6" s="3" t="s">
        <v>19</v>
      </c>
      <c r="T6" s="2">
        <v>78</v>
      </c>
      <c r="U6" s="2">
        <v>90</v>
      </c>
      <c r="V6" s="2">
        <v>90</v>
      </c>
      <c r="W6" s="2">
        <v>75</v>
      </c>
      <c r="X6" s="2">
        <v>95</v>
      </c>
      <c r="Y6" s="2">
        <v>87</v>
      </c>
      <c r="Z6" s="2">
        <v>73</v>
      </c>
      <c r="AA6" s="2">
        <v>90</v>
      </c>
      <c r="AB6" s="3" t="s">
        <v>18</v>
      </c>
      <c r="AC6" s="3" t="s">
        <v>18</v>
      </c>
      <c r="AD6" s="3" t="s">
        <v>18</v>
      </c>
      <c r="AE6" s="26">
        <f>T6*1.5+U6*1+V6*7.5+W6*2+X6*6+Y6*4+Z6*2+AA6*2</f>
        <v>2276</v>
      </c>
      <c r="AF6" s="26">
        <v>26</v>
      </c>
      <c r="AG6" s="26">
        <f t="shared" si="2"/>
        <v>87.538461538461533</v>
      </c>
      <c r="AH6" s="27">
        <f t="shared" si="3"/>
        <v>4093</v>
      </c>
      <c r="AI6" s="27">
        <f t="shared" si="4"/>
        <v>48</v>
      </c>
      <c r="AJ6" s="28">
        <f t="shared" si="5"/>
        <v>85.270833333333329</v>
      </c>
      <c r="AK6" s="27">
        <v>0</v>
      </c>
      <c r="AL6" s="28">
        <f t="shared" si="6"/>
        <v>85.270833333333329</v>
      </c>
    </row>
    <row r="7" spans="1:38" x14ac:dyDescent="0.15">
      <c r="A7" s="2">
        <v>4</v>
      </c>
      <c r="B7" s="4">
        <v>130910237</v>
      </c>
      <c r="C7" s="3" t="s">
        <v>89</v>
      </c>
      <c r="D7" s="2">
        <v>81</v>
      </c>
      <c r="E7" s="2">
        <v>82</v>
      </c>
      <c r="F7" s="2">
        <v>82</v>
      </c>
      <c r="G7" s="2">
        <v>80</v>
      </c>
      <c r="H7" s="2">
        <v>76</v>
      </c>
      <c r="I7" s="2">
        <v>87</v>
      </c>
      <c r="J7" s="2">
        <v>84</v>
      </c>
      <c r="K7" s="12" t="s">
        <v>18</v>
      </c>
      <c r="L7" s="3" t="s">
        <v>18</v>
      </c>
      <c r="M7" s="3" t="s">
        <v>18</v>
      </c>
      <c r="N7" s="22">
        <f t="shared" si="0"/>
        <v>1829.5</v>
      </c>
      <c r="O7" s="22">
        <v>22</v>
      </c>
      <c r="P7" s="22">
        <f t="shared" si="1"/>
        <v>83.159090909090907</v>
      </c>
      <c r="R7" s="4">
        <v>130910237</v>
      </c>
      <c r="S7" s="3" t="s">
        <v>89</v>
      </c>
      <c r="T7" s="2">
        <v>77</v>
      </c>
      <c r="U7" s="2">
        <v>84</v>
      </c>
      <c r="V7" s="2">
        <v>89</v>
      </c>
      <c r="W7" s="2">
        <v>87</v>
      </c>
      <c r="X7" s="2">
        <v>83</v>
      </c>
      <c r="Y7" s="2">
        <v>88</v>
      </c>
      <c r="Z7" s="2">
        <v>89</v>
      </c>
      <c r="AA7" s="3" t="s">
        <v>18</v>
      </c>
      <c r="AB7" s="3" t="s">
        <v>18</v>
      </c>
      <c r="AC7" s="3" t="s">
        <v>18</v>
      </c>
      <c r="AD7" s="3" t="s">
        <v>18</v>
      </c>
      <c r="AE7" s="26">
        <f>T7*1.5+U7*1+V7*7.5+W7*2+X7*6+Y7*4+Z7*2</f>
        <v>2069</v>
      </c>
      <c r="AF7" s="26">
        <v>24</v>
      </c>
      <c r="AG7" s="26">
        <f t="shared" si="2"/>
        <v>86.208333333333329</v>
      </c>
      <c r="AH7" s="27">
        <f t="shared" si="3"/>
        <v>3898.5</v>
      </c>
      <c r="AI7" s="27">
        <f t="shared" si="4"/>
        <v>46</v>
      </c>
      <c r="AJ7" s="28">
        <f t="shared" si="5"/>
        <v>84.75</v>
      </c>
      <c r="AK7" s="27">
        <v>0</v>
      </c>
      <c r="AL7" s="28">
        <f t="shared" si="6"/>
        <v>84.75</v>
      </c>
    </row>
    <row r="8" spans="1:38" x14ac:dyDescent="0.15">
      <c r="A8" s="2">
        <v>5</v>
      </c>
      <c r="B8" s="4">
        <v>130910111</v>
      </c>
      <c r="C8" s="3" t="s">
        <v>28</v>
      </c>
      <c r="D8" s="2">
        <v>80</v>
      </c>
      <c r="E8" s="2">
        <v>76</v>
      </c>
      <c r="F8" s="2">
        <v>77</v>
      </c>
      <c r="G8" s="2">
        <v>84</v>
      </c>
      <c r="H8" s="2">
        <v>84</v>
      </c>
      <c r="I8" s="2">
        <v>89</v>
      </c>
      <c r="J8" s="2">
        <v>84</v>
      </c>
      <c r="K8" s="12" t="s">
        <v>18</v>
      </c>
      <c r="L8" s="3" t="s">
        <v>18</v>
      </c>
      <c r="M8" s="3" t="s">
        <v>18</v>
      </c>
      <c r="N8" s="22">
        <f t="shared" si="0"/>
        <v>1835.5</v>
      </c>
      <c r="O8" s="22">
        <v>22</v>
      </c>
      <c r="P8" s="22">
        <f t="shared" si="1"/>
        <v>83.431818181818187</v>
      </c>
      <c r="R8" s="4">
        <v>130910111</v>
      </c>
      <c r="S8" s="3" t="s">
        <v>28</v>
      </c>
      <c r="T8" s="2">
        <v>71</v>
      </c>
      <c r="U8" s="2">
        <v>89</v>
      </c>
      <c r="V8" s="2">
        <v>89</v>
      </c>
      <c r="W8" s="2">
        <v>88</v>
      </c>
      <c r="X8" s="2">
        <v>89</v>
      </c>
      <c r="Y8" s="2">
        <v>81</v>
      </c>
      <c r="Z8" s="2">
        <v>78</v>
      </c>
      <c r="AA8" s="2">
        <v>78</v>
      </c>
      <c r="AB8" s="3" t="s">
        <v>18</v>
      </c>
      <c r="AC8" s="3" t="s">
        <v>18</v>
      </c>
      <c r="AD8" s="3" t="s">
        <v>18</v>
      </c>
      <c r="AE8" s="26">
        <f>T8*1.5+U8*1+V8*7.5+W8*2+X8*6+Y8*4+Z8*2+AA8*2</f>
        <v>2209</v>
      </c>
      <c r="AF8" s="26">
        <v>26</v>
      </c>
      <c r="AG8" s="26">
        <f t="shared" si="2"/>
        <v>84.961538461538467</v>
      </c>
      <c r="AH8" s="27">
        <f t="shared" si="3"/>
        <v>4044.5</v>
      </c>
      <c r="AI8" s="27">
        <f t="shared" si="4"/>
        <v>48</v>
      </c>
      <c r="AJ8" s="28">
        <f t="shared" si="5"/>
        <v>84.260416666666671</v>
      </c>
      <c r="AK8" s="27">
        <v>0</v>
      </c>
      <c r="AL8" s="28">
        <f t="shared" si="6"/>
        <v>84.260416666666671</v>
      </c>
    </row>
    <row r="9" spans="1:38" x14ac:dyDescent="0.15">
      <c r="A9" s="2">
        <v>6</v>
      </c>
      <c r="B9" s="4">
        <v>130910227</v>
      </c>
      <c r="C9" s="3" t="s">
        <v>79</v>
      </c>
      <c r="D9" s="2">
        <v>86</v>
      </c>
      <c r="E9" s="2">
        <v>76</v>
      </c>
      <c r="F9" s="2">
        <v>68</v>
      </c>
      <c r="G9" s="2">
        <v>86</v>
      </c>
      <c r="H9" s="2">
        <v>73</v>
      </c>
      <c r="I9" s="2">
        <v>88</v>
      </c>
      <c r="J9" s="2">
        <v>77</v>
      </c>
      <c r="K9" s="12" t="s">
        <v>18</v>
      </c>
      <c r="L9" s="3" t="s">
        <v>18</v>
      </c>
      <c r="M9" s="3" t="s">
        <v>18</v>
      </c>
      <c r="N9" s="22">
        <f t="shared" si="0"/>
        <v>1788</v>
      </c>
      <c r="O9" s="22">
        <v>22</v>
      </c>
      <c r="P9" s="22">
        <f t="shared" si="1"/>
        <v>81.272727272727266</v>
      </c>
      <c r="R9" s="4">
        <v>130910227</v>
      </c>
      <c r="S9" s="3" t="s">
        <v>79</v>
      </c>
      <c r="T9" s="2">
        <v>71</v>
      </c>
      <c r="U9" s="2">
        <v>86</v>
      </c>
      <c r="V9" s="2">
        <v>92</v>
      </c>
      <c r="W9" s="2">
        <v>78</v>
      </c>
      <c r="X9" s="2">
        <v>82</v>
      </c>
      <c r="Y9" s="2">
        <v>85</v>
      </c>
      <c r="Z9" s="2">
        <v>84</v>
      </c>
      <c r="AA9" s="2">
        <v>92</v>
      </c>
      <c r="AB9" s="3" t="s">
        <v>18</v>
      </c>
      <c r="AC9" s="3" t="s">
        <v>18</v>
      </c>
      <c r="AD9" s="2">
        <v>77</v>
      </c>
      <c r="AE9" s="26">
        <f>T9*1.5+U9*1+V9*7.5+W9*2+X9*6+Y9*4+Z9*2+AA9*2+AD9*2</f>
        <v>2376.5</v>
      </c>
      <c r="AF9" s="26">
        <v>28</v>
      </c>
      <c r="AG9" s="26">
        <f t="shared" si="2"/>
        <v>84.875</v>
      </c>
      <c r="AH9" s="27">
        <f t="shared" si="3"/>
        <v>4164.5</v>
      </c>
      <c r="AI9" s="27">
        <f t="shared" si="4"/>
        <v>50</v>
      </c>
      <c r="AJ9" s="28">
        <f t="shared" si="5"/>
        <v>83.29</v>
      </c>
      <c r="AK9" s="27">
        <v>0</v>
      </c>
      <c r="AL9" s="28">
        <f t="shared" si="6"/>
        <v>83.29</v>
      </c>
    </row>
    <row r="10" spans="1:38" x14ac:dyDescent="0.15">
      <c r="A10" s="2">
        <v>7</v>
      </c>
      <c r="B10" s="4">
        <v>130910201</v>
      </c>
      <c r="C10" s="3" t="s">
        <v>56</v>
      </c>
      <c r="D10" s="2">
        <v>80</v>
      </c>
      <c r="E10" s="2">
        <v>86</v>
      </c>
      <c r="F10" s="2">
        <v>78</v>
      </c>
      <c r="G10" s="2">
        <v>90</v>
      </c>
      <c r="H10" s="2">
        <v>66</v>
      </c>
      <c r="I10" s="2">
        <v>86</v>
      </c>
      <c r="J10" s="2">
        <v>66</v>
      </c>
      <c r="K10" s="12" t="s">
        <v>18</v>
      </c>
      <c r="L10" s="3" t="s">
        <v>18</v>
      </c>
      <c r="M10" s="3" t="s">
        <v>18</v>
      </c>
      <c r="N10" s="22">
        <f t="shared" si="0"/>
        <v>1764</v>
      </c>
      <c r="O10" s="22">
        <v>22</v>
      </c>
      <c r="P10" s="22">
        <f t="shared" si="1"/>
        <v>80.181818181818187</v>
      </c>
      <c r="R10" s="4">
        <v>130910201</v>
      </c>
      <c r="S10" s="3" t="s">
        <v>56</v>
      </c>
      <c r="T10" s="2">
        <v>72</v>
      </c>
      <c r="U10" s="2">
        <v>90</v>
      </c>
      <c r="V10" s="2">
        <v>89</v>
      </c>
      <c r="W10" s="2">
        <v>71</v>
      </c>
      <c r="X10" s="2">
        <v>92</v>
      </c>
      <c r="Y10" s="2">
        <v>86</v>
      </c>
      <c r="Z10" s="2">
        <v>82</v>
      </c>
      <c r="AA10" s="2">
        <v>81</v>
      </c>
      <c r="AB10" s="3" t="s">
        <v>18</v>
      </c>
      <c r="AC10" s="3" t="s">
        <v>18</v>
      </c>
      <c r="AD10" s="3" t="s">
        <v>18</v>
      </c>
      <c r="AE10" s="26">
        <f>T10*1.5+U10*1+V10*7.5+W10*2+X10*6+Y10*4+Z10*2+AA10*2</f>
        <v>2229.5</v>
      </c>
      <c r="AF10" s="26">
        <v>26</v>
      </c>
      <c r="AG10" s="26">
        <f t="shared" si="2"/>
        <v>85.75</v>
      </c>
      <c r="AH10" s="27">
        <f t="shared" si="3"/>
        <v>3993.5</v>
      </c>
      <c r="AI10" s="27">
        <f t="shared" si="4"/>
        <v>48</v>
      </c>
      <c r="AJ10" s="28">
        <f t="shared" si="5"/>
        <v>83.197916666666671</v>
      </c>
      <c r="AK10" s="27">
        <v>0</v>
      </c>
      <c r="AL10" s="28">
        <f t="shared" si="6"/>
        <v>83.197916666666671</v>
      </c>
    </row>
    <row r="11" spans="1:38" x14ac:dyDescent="0.15">
      <c r="A11" s="2">
        <v>8</v>
      </c>
      <c r="B11" s="4">
        <v>130910109</v>
      </c>
      <c r="C11" s="3" t="s">
        <v>26</v>
      </c>
      <c r="D11" s="2">
        <v>82</v>
      </c>
      <c r="E11" s="2">
        <v>90</v>
      </c>
      <c r="F11" s="2">
        <v>93</v>
      </c>
      <c r="G11" s="2">
        <v>80</v>
      </c>
      <c r="H11" s="3" t="s">
        <v>18</v>
      </c>
      <c r="I11" s="2">
        <v>88</v>
      </c>
      <c r="J11" s="2">
        <v>77</v>
      </c>
      <c r="K11" s="12" t="s">
        <v>18</v>
      </c>
      <c r="L11" s="3" t="s">
        <v>18</v>
      </c>
      <c r="M11" s="3" t="s">
        <v>18</v>
      </c>
      <c r="N11" s="22">
        <f>D11*3+E11*3+F11*2+G11*1.5+I11*7.5+J11*3</f>
        <v>1713</v>
      </c>
      <c r="O11" s="22">
        <v>20</v>
      </c>
      <c r="P11" s="22">
        <f t="shared" si="1"/>
        <v>85.65</v>
      </c>
      <c r="R11" s="4">
        <v>130910109</v>
      </c>
      <c r="S11" s="3" t="s">
        <v>26</v>
      </c>
      <c r="T11" s="2">
        <v>84</v>
      </c>
      <c r="U11" s="2">
        <v>83</v>
      </c>
      <c r="V11" s="2">
        <v>84</v>
      </c>
      <c r="W11" s="2">
        <v>84</v>
      </c>
      <c r="X11" s="2">
        <v>75</v>
      </c>
      <c r="Y11" s="2">
        <v>80</v>
      </c>
      <c r="Z11" s="2">
        <v>79</v>
      </c>
      <c r="AA11" s="2">
        <v>79</v>
      </c>
      <c r="AB11" s="3" t="s">
        <v>18</v>
      </c>
      <c r="AC11" s="2">
        <v>82</v>
      </c>
      <c r="AD11" s="3" t="s">
        <v>18</v>
      </c>
      <c r="AE11" s="26">
        <f>T11*1.5+U11*1+V11*7.5+W11*2+X11*6+Y11*4+Z11*2+AA11*2+AC11*2</f>
        <v>2257</v>
      </c>
      <c r="AF11" s="26">
        <v>28</v>
      </c>
      <c r="AG11" s="26">
        <f t="shared" si="2"/>
        <v>80.607142857142861</v>
      </c>
      <c r="AH11" s="27">
        <f t="shared" si="3"/>
        <v>3970</v>
      </c>
      <c r="AI11" s="27">
        <f t="shared" si="4"/>
        <v>48</v>
      </c>
      <c r="AJ11" s="28">
        <f t="shared" si="5"/>
        <v>82.708333333333329</v>
      </c>
      <c r="AK11" s="27">
        <v>0</v>
      </c>
      <c r="AL11" s="28">
        <f t="shared" si="6"/>
        <v>82.708333333333329</v>
      </c>
    </row>
    <row r="12" spans="1:38" x14ac:dyDescent="0.15">
      <c r="A12" s="2">
        <v>9</v>
      </c>
      <c r="B12" s="4">
        <v>130910214</v>
      </c>
      <c r="C12" s="3" t="s">
        <v>67</v>
      </c>
      <c r="D12" s="2">
        <v>75</v>
      </c>
      <c r="E12" s="2">
        <v>85</v>
      </c>
      <c r="F12" s="2">
        <v>85</v>
      </c>
      <c r="G12" s="2">
        <v>85</v>
      </c>
      <c r="H12" s="2">
        <v>88</v>
      </c>
      <c r="I12" s="2">
        <v>85</v>
      </c>
      <c r="J12" s="2">
        <v>61</v>
      </c>
      <c r="K12" s="12" t="s">
        <v>18</v>
      </c>
      <c r="L12" s="3" t="s">
        <v>18</v>
      </c>
      <c r="M12" s="3" t="s">
        <v>18</v>
      </c>
      <c r="N12" s="22">
        <f>D12*3+E12*3+F12*2+G12*1.5+H12*2+I12*7.5+J12*3</f>
        <v>1774</v>
      </c>
      <c r="O12" s="22">
        <v>22</v>
      </c>
      <c r="P12" s="22">
        <f t="shared" si="1"/>
        <v>80.63636363636364</v>
      </c>
      <c r="R12" s="4">
        <v>130910214</v>
      </c>
      <c r="S12" s="3" t="s">
        <v>67</v>
      </c>
      <c r="T12" s="2">
        <v>92</v>
      </c>
      <c r="U12" s="2">
        <v>90</v>
      </c>
      <c r="V12" s="2">
        <v>85</v>
      </c>
      <c r="W12" s="2">
        <v>73</v>
      </c>
      <c r="X12" s="2">
        <v>79</v>
      </c>
      <c r="Y12" s="2">
        <v>94</v>
      </c>
      <c r="Z12" s="2">
        <v>88</v>
      </c>
      <c r="AA12" s="2">
        <v>76</v>
      </c>
      <c r="AB12" s="3" t="s">
        <v>18</v>
      </c>
      <c r="AC12" s="3" t="s">
        <v>18</v>
      </c>
      <c r="AD12" s="3" t="s">
        <v>18</v>
      </c>
      <c r="AE12" s="26">
        <f>T12*1.5+U12*1+V12*7.5+W12*2+X12*6+Y12*4+Z12*2+AA12*2</f>
        <v>2189.5</v>
      </c>
      <c r="AF12" s="26">
        <v>26</v>
      </c>
      <c r="AG12" s="26">
        <f t="shared" si="2"/>
        <v>84.211538461538467</v>
      </c>
      <c r="AH12" s="27">
        <f t="shared" si="3"/>
        <v>3963.5</v>
      </c>
      <c r="AI12" s="27">
        <f t="shared" si="4"/>
        <v>48</v>
      </c>
      <c r="AJ12" s="28">
        <f t="shared" si="5"/>
        <v>82.572916666666671</v>
      </c>
      <c r="AK12" s="27">
        <v>0</v>
      </c>
      <c r="AL12" s="28">
        <f t="shared" si="6"/>
        <v>82.572916666666671</v>
      </c>
    </row>
    <row r="13" spans="1:38" x14ac:dyDescent="0.15">
      <c r="A13" s="2">
        <v>10</v>
      </c>
      <c r="B13" s="4">
        <v>130910207</v>
      </c>
      <c r="C13" s="3" t="s">
        <v>62</v>
      </c>
      <c r="D13" s="2">
        <v>78</v>
      </c>
      <c r="E13" s="2">
        <v>82</v>
      </c>
      <c r="F13" s="2">
        <v>80</v>
      </c>
      <c r="G13" s="2">
        <v>86</v>
      </c>
      <c r="H13" s="2">
        <v>79</v>
      </c>
      <c r="I13" s="2">
        <v>81</v>
      </c>
      <c r="J13" s="2">
        <v>72</v>
      </c>
      <c r="K13" s="12" t="s">
        <v>18</v>
      </c>
      <c r="L13" s="3" t="s">
        <v>18</v>
      </c>
      <c r="M13" s="3" t="s">
        <v>18</v>
      </c>
      <c r="N13" s="22">
        <f>D13*3+E13*3+F13*2+G13*1.5+H13*2+I13*7.5+J13*3</f>
        <v>1750.5</v>
      </c>
      <c r="O13" s="22">
        <v>22</v>
      </c>
      <c r="P13" s="22">
        <f t="shared" si="1"/>
        <v>79.568181818181813</v>
      </c>
      <c r="R13" s="4">
        <v>130910207</v>
      </c>
      <c r="S13" s="3" t="s">
        <v>62</v>
      </c>
      <c r="T13" s="2">
        <v>83</v>
      </c>
      <c r="U13" s="2">
        <v>78</v>
      </c>
      <c r="V13" s="2">
        <v>80</v>
      </c>
      <c r="W13" s="2">
        <v>81</v>
      </c>
      <c r="X13" s="2">
        <v>95</v>
      </c>
      <c r="Y13" s="2">
        <v>86</v>
      </c>
      <c r="Z13" s="2">
        <v>87</v>
      </c>
      <c r="AA13" s="2">
        <v>79</v>
      </c>
      <c r="AB13" s="3" t="s">
        <v>18</v>
      </c>
      <c r="AC13" s="3" t="s">
        <v>18</v>
      </c>
      <c r="AD13" s="3" t="s">
        <v>18</v>
      </c>
      <c r="AE13" s="26">
        <f>T13*1.5+U13*1+V13*7.5+W13*2+X13*6+Y13*4+Z13*2+AA13*2</f>
        <v>2210.5</v>
      </c>
      <c r="AF13" s="26">
        <v>26</v>
      </c>
      <c r="AG13" s="26">
        <f t="shared" si="2"/>
        <v>85.019230769230774</v>
      </c>
      <c r="AH13" s="27">
        <f t="shared" si="3"/>
        <v>3961</v>
      </c>
      <c r="AI13" s="27">
        <f t="shared" si="4"/>
        <v>48</v>
      </c>
      <c r="AJ13" s="28">
        <f t="shared" si="5"/>
        <v>82.520833333333329</v>
      </c>
      <c r="AK13" s="27">
        <v>0</v>
      </c>
      <c r="AL13" s="28">
        <f t="shared" si="6"/>
        <v>82.520833333333329</v>
      </c>
    </row>
    <row r="14" spans="1:38" x14ac:dyDescent="0.15">
      <c r="A14" s="2">
        <v>11</v>
      </c>
      <c r="B14" s="4">
        <v>130910120</v>
      </c>
      <c r="C14" s="3" t="s">
        <v>35</v>
      </c>
      <c r="D14" s="2">
        <v>78</v>
      </c>
      <c r="E14" s="2">
        <v>80</v>
      </c>
      <c r="F14" s="2">
        <v>84</v>
      </c>
      <c r="G14" s="2">
        <v>88</v>
      </c>
      <c r="H14" s="2">
        <v>68</v>
      </c>
      <c r="I14" s="2">
        <v>80</v>
      </c>
      <c r="J14" s="2">
        <v>71</v>
      </c>
      <c r="K14" s="12" t="s">
        <v>18</v>
      </c>
      <c r="L14" s="3" t="s">
        <v>18</v>
      </c>
      <c r="M14" s="3" t="s">
        <v>18</v>
      </c>
      <c r="N14" s="22">
        <f>D14*3+E14*3+F14*2+G14*1.5+H14*2+I14*7.5+J14*3</f>
        <v>1723</v>
      </c>
      <c r="O14" s="22">
        <v>22</v>
      </c>
      <c r="P14" s="22">
        <f t="shared" si="1"/>
        <v>78.318181818181813</v>
      </c>
      <c r="R14" s="4">
        <v>130910120</v>
      </c>
      <c r="S14" s="3" t="s">
        <v>35</v>
      </c>
      <c r="T14" s="2">
        <v>77</v>
      </c>
      <c r="U14" s="2">
        <v>91</v>
      </c>
      <c r="V14" s="2">
        <v>85</v>
      </c>
      <c r="W14" s="2">
        <v>86</v>
      </c>
      <c r="X14" s="2">
        <v>96</v>
      </c>
      <c r="Y14" s="2">
        <v>86</v>
      </c>
      <c r="Z14" s="2">
        <v>75</v>
      </c>
      <c r="AA14" s="2">
        <v>75</v>
      </c>
      <c r="AB14" s="3" t="s">
        <v>18</v>
      </c>
      <c r="AC14" s="3" t="s">
        <v>18</v>
      </c>
      <c r="AD14" s="3" t="s">
        <v>18</v>
      </c>
      <c r="AE14" s="26">
        <f>T14*1.5+U14*1+V14*7.5+W14*2+X14*6+Y14*4+Z14*2+AA14*2</f>
        <v>2236</v>
      </c>
      <c r="AF14" s="26">
        <v>26</v>
      </c>
      <c r="AG14" s="26">
        <f t="shared" si="2"/>
        <v>86</v>
      </c>
      <c r="AH14" s="27">
        <f t="shared" si="3"/>
        <v>3959</v>
      </c>
      <c r="AI14" s="27">
        <f t="shared" si="4"/>
        <v>48</v>
      </c>
      <c r="AJ14" s="28">
        <f t="shared" si="5"/>
        <v>82.479166666666671</v>
      </c>
      <c r="AK14" s="27">
        <v>0</v>
      </c>
      <c r="AL14" s="28">
        <f t="shared" si="6"/>
        <v>82.479166666666671</v>
      </c>
    </row>
    <row r="15" spans="1:38" x14ac:dyDescent="0.15">
      <c r="A15" s="2">
        <v>12</v>
      </c>
      <c r="B15" s="4">
        <v>130910112</v>
      </c>
      <c r="C15" s="3" t="s">
        <v>29</v>
      </c>
      <c r="D15" s="2">
        <v>89</v>
      </c>
      <c r="E15" s="2">
        <v>71</v>
      </c>
      <c r="F15" s="2">
        <v>77</v>
      </c>
      <c r="G15" s="2">
        <v>78</v>
      </c>
      <c r="H15" s="3" t="s">
        <v>18</v>
      </c>
      <c r="I15" s="2">
        <v>91</v>
      </c>
      <c r="J15" s="2">
        <v>71</v>
      </c>
      <c r="K15" s="12" t="s">
        <v>18</v>
      </c>
      <c r="L15" s="3" t="s">
        <v>18</v>
      </c>
      <c r="M15" s="3" t="s">
        <v>18</v>
      </c>
      <c r="N15" s="22">
        <f>D15*3+E15*3+F15*2+G15*1.5+I15*7.5+J15*3</f>
        <v>1646.5</v>
      </c>
      <c r="O15" s="22">
        <v>20</v>
      </c>
      <c r="P15" s="22">
        <f t="shared" si="1"/>
        <v>82.325000000000003</v>
      </c>
      <c r="R15" s="4">
        <v>130910112</v>
      </c>
      <c r="S15" s="3" t="s">
        <v>29</v>
      </c>
      <c r="T15" s="2">
        <v>70</v>
      </c>
      <c r="U15" s="2">
        <v>95</v>
      </c>
      <c r="V15" s="2">
        <v>90</v>
      </c>
      <c r="W15" s="2">
        <v>67</v>
      </c>
      <c r="X15" s="2">
        <v>92</v>
      </c>
      <c r="Y15" s="2">
        <v>70</v>
      </c>
      <c r="Z15" s="2">
        <v>77</v>
      </c>
      <c r="AA15" s="2">
        <v>77</v>
      </c>
      <c r="AB15" s="3" t="s">
        <v>18</v>
      </c>
      <c r="AC15" s="2">
        <v>80</v>
      </c>
      <c r="AD15" s="3" t="s">
        <v>18</v>
      </c>
      <c r="AE15" s="26">
        <f>T15*1.5+U15*1+V15*7.5+W15*2+X15*6+Y15*4+Z15*2+AA15*2+AC15*2</f>
        <v>2309</v>
      </c>
      <c r="AF15" s="26">
        <v>28</v>
      </c>
      <c r="AG15" s="26">
        <f t="shared" si="2"/>
        <v>82.464285714285708</v>
      </c>
      <c r="AH15" s="27">
        <f t="shared" si="3"/>
        <v>3955.5</v>
      </c>
      <c r="AI15" s="27">
        <f t="shared" si="4"/>
        <v>48</v>
      </c>
      <c r="AJ15" s="28">
        <f t="shared" si="5"/>
        <v>82.40625</v>
      </c>
      <c r="AK15" s="27">
        <v>0</v>
      </c>
      <c r="AL15" s="28">
        <f t="shared" si="6"/>
        <v>82.40625</v>
      </c>
    </row>
    <row r="16" spans="1:38" x14ac:dyDescent="0.15">
      <c r="A16" s="2">
        <v>13</v>
      </c>
      <c r="B16" s="4">
        <v>130910131</v>
      </c>
      <c r="C16" s="3" t="s">
        <v>46</v>
      </c>
      <c r="D16" s="2">
        <v>79</v>
      </c>
      <c r="E16" s="2">
        <v>72</v>
      </c>
      <c r="F16" s="2">
        <v>77</v>
      </c>
      <c r="G16" s="2">
        <v>90</v>
      </c>
      <c r="H16" s="2">
        <v>88</v>
      </c>
      <c r="I16" s="2">
        <v>83</v>
      </c>
      <c r="J16" s="2">
        <v>70</v>
      </c>
      <c r="K16" s="12" t="s">
        <v>18</v>
      </c>
      <c r="L16" s="3" t="s">
        <v>18</v>
      </c>
      <c r="M16" s="3" t="s">
        <v>18</v>
      </c>
      <c r="N16" s="22">
        <f>D16*3+E16*3+F16*2+G16*1.5+H16*2+I16*7.5+J16*3</f>
        <v>1750.5</v>
      </c>
      <c r="O16" s="22">
        <v>22</v>
      </c>
      <c r="P16" s="22">
        <f t="shared" si="1"/>
        <v>79.568181818181813</v>
      </c>
      <c r="R16" s="4">
        <v>130910131</v>
      </c>
      <c r="S16" s="3" t="s">
        <v>46</v>
      </c>
      <c r="T16" s="2">
        <v>79</v>
      </c>
      <c r="U16" s="2">
        <v>85</v>
      </c>
      <c r="V16" s="2">
        <v>85</v>
      </c>
      <c r="W16" s="2">
        <v>86</v>
      </c>
      <c r="X16" s="2">
        <v>88</v>
      </c>
      <c r="Y16" s="2">
        <v>83</v>
      </c>
      <c r="Z16" s="2">
        <v>80</v>
      </c>
      <c r="AA16" s="2">
        <v>81</v>
      </c>
      <c r="AB16" s="3" t="s">
        <v>18</v>
      </c>
      <c r="AC16" s="3" t="s">
        <v>18</v>
      </c>
      <c r="AD16" s="3" t="s">
        <v>18</v>
      </c>
      <c r="AE16" s="26">
        <f>T16*1.5+U16*1+V16*7.5+W16*2+X16*6+Y16*4+Z16*2+AA16*2</f>
        <v>2195</v>
      </c>
      <c r="AF16" s="26">
        <v>26</v>
      </c>
      <c r="AG16" s="26">
        <f t="shared" si="2"/>
        <v>84.42307692307692</v>
      </c>
      <c r="AH16" s="27">
        <f t="shared" si="3"/>
        <v>3945.5</v>
      </c>
      <c r="AI16" s="27">
        <f t="shared" si="4"/>
        <v>48</v>
      </c>
      <c r="AJ16" s="28">
        <f t="shared" si="5"/>
        <v>82.197916666666671</v>
      </c>
      <c r="AK16" s="27">
        <v>0</v>
      </c>
      <c r="AL16" s="28">
        <f t="shared" si="6"/>
        <v>82.197916666666671</v>
      </c>
    </row>
    <row r="17" spans="1:38" x14ac:dyDescent="0.15">
      <c r="A17" s="2">
        <v>14</v>
      </c>
      <c r="B17" s="4">
        <v>130910121</v>
      </c>
      <c r="C17" s="3" t="s">
        <v>36</v>
      </c>
      <c r="D17" s="2">
        <v>72</v>
      </c>
      <c r="E17" s="2">
        <v>86</v>
      </c>
      <c r="F17" s="2">
        <v>90</v>
      </c>
      <c r="G17" s="2">
        <v>81</v>
      </c>
      <c r="H17" s="2">
        <v>86</v>
      </c>
      <c r="I17" s="2">
        <v>74</v>
      </c>
      <c r="J17" s="2">
        <v>69</v>
      </c>
      <c r="K17" s="12" t="s">
        <v>18</v>
      </c>
      <c r="L17" s="3" t="s">
        <v>18</v>
      </c>
      <c r="M17" s="3" t="s">
        <v>18</v>
      </c>
      <c r="N17" s="22">
        <f>D17*3+E17*3+F17*2+G17*1.5+H17*2+I17*7.5+J17*3</f>
        <v>1709.5</v>
      </c>
      <c r="O17" s="22">
        <v>22</v>
      </c>
      <c r="P17" s="22">
        <f t="shared" si="1"/>
        <v>77.704545454545453</v>
      </c>
      <c r="R17" s="4">
        <v>130910121</v>
      </c>
      <c r="S17" s="3" t="s">
        <v>36</v>
      </c>
      <c r="T17" s="2">
        <v>90</v>
      </c>
      <c r="U17" s="2">
        <v>83</v>
      </c>
      <c r="V17" s="2">
        <v>82</v>
      </c>
      <c r="W17" s="2">
        <v>71</v>
      </c>
      <c r="X17" s="2">
        <v>93</v>
      </c>
      <c r="Y17" s="2">
        <v>86</v>
      </c>
      <c r="Z17" s="2">
        <v>92</v>
      </c>
      <c r="AA17" s="2">
        <v>80</v>
      </c>
      <c r="AB17" s="3" t="s">
        <v>18</v>
      </c>
      <c r="AC17" s="3" t="s">
        <v>18</v>
      </c>
      <c r="AD17" s="3" t="s">
        <v>18</v>
      </c>
      <c r="AE17" s="26">
        <f>T17*1.5+U17*1+V17*7.5+W17*2+X17*6+Y17*4+Z17*2+AA17*2</f>
        <v>2221</v>
      </c>
      <c r="AF17" s="26">
        <v>26</v>
      </c>
      <c r="AG17" s="26">
        <f t="shared" si="2"/>
        <v>85.42307692307692</v>
      </c>
      <c r="AH17" s="27">
        <f t="shared" si="3"/>
        <v>3930.5</v>
      </c>
      <c r="AI17" s="27">
        <f t="shared" si="4"/>
        <v>48</v>
      </c>
      <c r="AJ17" s="28">
        <f t="shared" si="5"/>
        <v>81.885416666666671</v>
      </c>
      <c r="AK17" s="27">
        <v>0</v>
      </c>
      <c r="AL17" s="28">
        <f t="shared" si="6"/>
        <v>81.885416666666671</v>
      </c>
    </row>
    <row r="18" spans="1:38" x14ac:dyDescent="0.15">
      <c r="A18" s="2">
        <v>15</v>
      </c>
      <c r="B18" s="4">
        <v>130910141</v>
      </c>
      <c r="C18" s="3" t="s">
        <v>54</v>
      </c>
      <c r="D18" s="2">
        <v>83</v>
      </c>
      <c r="E18" s="2">
        <v>74</v>
      </c>
      <c r="F18" s="2">
        <v>87</v>
      </c>
      <c r="G18" s="2">
        <v>64</v>
      </c>
      <c r="H18" s="2">
        <v>79</v>
      </c>
      <c r="I18" s="2">
        <v>82</v>
      </c>
      <c r="J18" s="2">
        <v>68</v>
      </c>
      <c r="K18" s="13">
        <v>81</v>
      </c>
      <c r="L18" s="3" t="s">
        <v>18</v>
      </c>
      <c r="M18" s="3" t="s">
        <v>18</v>
      </c>
      <c r="N18" s="22">
        <f>D18*3+E18*3+F18*2+G18*1.5+H18*2+I18*7.5+J18*3+K18*2</f>
        <v>1880</v>
      </c>
      <c r="O18" s="22">
        <v>24</v>
      </c>
      <c r="P18" s="22">
        <f t="shared" si="1"/>
        <v>78.333333333333329</v>
      </c>
      <c r="R18" s="4">
        <v>130910141</v>
      </c>
      <c r="S18" s="3" t="s">
        <v>54</v>
      </c>
      <c r="T18" s="2">
        <v>92</v>
      </c>
      <c r="U18" s="2">
        <v>84</v>
      </c>
      <c r="V18" s="2">
        <v>85</v>
      </c>
      <c r="W18" s="2">
        <v>86</v>
      </c>
      <c r="X18" s="2">
        <v>79</v>
      </c>
      <c r="Y18" s="2">
        <v>75</v>
      </c>
      <c r="Z18" s="2">
        <v>81</v>
      </c>
      <c r="AA18" s="3" t="s">
        <v>18</v>
      </c>
      <c r="AB18" s="3" t="s">
        <v>18</v>
      </c>
      <c r="AC18" s="3" t="s">
        <v>18</v>
      </c>
      <c r="AD18" s="3" t="s">
        <v>18</v>
      </c>
      <c r="AE18" s="26">
        <f>T18*1.5+U18*1+V18*7.5+W18*2+X18*6+Y18*4+Z18*2</f>
        <v>1967.5</v>
      </c>
      <c r="AF18" s="26">
        <v>24</v>
      </c>
      <c r="AG18" s="26">
        <f t="shared" si="2"/>
        <v>81.979166666666671</v>
      </c>
      <c r="AH18" s="27">
        <f t="shared" si="3"/>
        <v>3847.5</v>
      </c>
      <c r="AI18" s="27">
        <f t="shared" si="4"/>
        <v>48</v>
      </c>
      <c r="AJ18" s="28">
        <f t="shared" si="5"/>
        <v>80.15625</v>
      </c>
      <c r="AK18" s="27">
        <v>1</v>
      </c>
      <c r="AL18" s="28">
        <f t="shared" si="6"/>
        <v>81.15625</v>
      </c>
    </row>
    <row r="19" spans="1:38" x14ac:dyDescent="0.15">
      <c r="A19" s="2">
        <v>16</v>
      </c>
      <c r="B19" s="4">
        <v>130910204</v>
      </c>
      <c r="C19" s="3" t="s">
        <v>59</v>
      </c>
      <c r="D19" s="2">
        <v>78</v>
      </c>
      <c r="E19" s="2">
        <v>76</v>
      </c>
      <c r="F19" s="2">
        <v>80</v>
      </c>
      <c r="G19" s="2">
        <v>88</v>
      </c>
      <c r="H19" s="2">
        <v>76</v>
      </c>
      <c r="I19" s="2">
        <v>84</v>
      </c>
      <c r="J19" s="2">
        <v>61</v>
      </c>
      <c r="K19" s="12" t="s">
        <v>18</v>
      </c>
      <c r="L19" s="3" t="s">
        <v>18</v>
      </c>
      <c r="M19" s="3" t="s">
        <v>18</v>
      </c>
      <c r="N19" s="22">
        <f>D19*3+E19*3+F19*2+G19*1.5+H19*2+I19*7.5+J19*3</f>
        <v>1719</v>
      </c>
      <c r="O19" s="22">
        <v>22</v>
      </c>
      <c r="P19" s="22">
        <f t="shared" si="1"/>
        <v>78.13636363636364</v>
      </c>
      <c r="R19" s="4">
        <v>130910204</v>
      </c>
      <c r="S19" s="3" t="s">
        <v>59</v>
      </c>
      <c r="T19" s="2">
        <v>75</v>
      </c>
      <c r="U19" s="2">
        <v>90</v>
      </c>
      <c r="V19" s="2">
        <v>84</v>
      </c>
      <c r="W19" s="2">
        <v>80</v>
      </c>
      <c r="X19" s="2">
        <v>88</v>
      </c>
      <c r="Y19" s="2">
        <v>80</v>
      </c>
      <c r="Z19" s="2">
        <v>79</v>
      </c>
      <c r="AA19" s="2">
        <v>87</v>
      </c>
      <c r="AB19" s="3" t="s">
        <v>18</v>
      </c>
      <c r="AC19" s="3" t="s">
        <v>18</v>
      </c>
      <c r="AD19" s="3" t="s">
        <v>18</v>
      </c>
      <c r="AE19" s="26">
        <f t="shared" ref="AE19:AE29" si="7">T19*1.5+U19*1+V19*7.5+W19*2+X19*6+Y19*4+Z19*2+AA19*2</f>
        <v>2172.5</v>
      </c>
      <c r="AF19" s="26">
        <v>26</v>
      </c>
      <c r="AG19" s="26">
        <f t="shared" si="2"/>
        <v>83.557692307692307</v>
      </c>
      <c r="AH19" s="27">
        <f t="shared" si="3"/>
        <v>3891.5</v>
      </c>
      <c r="AI19" s="27">
        <f t="shared" si="4"/>
        <v>48</v>
      </c>
      <c r="AJ19" s="28">
        <f t="shared" si="5"/>
        <v>81.072916666666671</v>
      </c>
      <c r="AK19" s="27">
        <v>0</v>
      </c>
      <c r="AL19" s="28">
        <f t="shared" si="6"/>
        <v>81.072916666666671</v>
      </c>
    </row>
    <row r="20" spans="1:38" x14ac:dyDescent="0.15">
      <c r="A20" s="2">
        <v>17</v>
      </c>
      <c r="B20" s="4">
        <v>130910202</v>
      </c>
      <c r="C20" s="3" t="s">
        <v>57</v>
      </c>
      <c r="D20" s="2">
        <v>79</v>
      </c>
      <c r="E20" s="2">
        <v>71</v>
      </c>
      <c r="F20" s="2">
        <v>72</v>
      </c>
      <c r="G20" s="2">
        <v>87</v>
      </c>
      <c r="H20" s="2">
        <v>84</v>
      </c>
      <c r="I20" s="2">
        <v>82</v>
      </c>
      <c r="J20" s="2">
        <v>61</v>
      </c>
      <c r="K20" s="12" t="s">
        <v>18</v>
      </c>
      <c r="L20" s="3" t="s">
        <v>18</v>
      </c>
      <c r="M20" s="3" t="s">
        <v>18</v>
      </c>
      <c r="N20" s="22">
        <f>D20*3+E20*3+F20*2+G20*1.5+H20*2+I20*7.5+J20*3</f>
        <v>1690.5</v>
      </c>
      <c r="O20" s="22">
        <v>22</v>
      </c>
      <c r="P20" s="22">
        <f t="shared" si="1"/>
        <v>76.840909090909093</v>
      </c>
      <c r="R20" s="4">
        <v>130910202</v>
      </c>
      <c r="S20" s="3" t="s">
        <v>57</v>
      </c>
      <c r="T20" s="2">
        <v>66</v>
      </c>
      <c r="U20" s="2">
        <v>88</v>
      </c>
      <c r="V20" s="2">
        <v>84</v>
      </c>
      <c r="W20" s="2">
        <v>85</v>
      </c>
      <c r="X20" s="2">
        <v>88</v>
      </c>
      <c r="Y20" s="2">
        <v>89</v>
      </c>
      <c r="Z20" s="2">
        <v>76</v>
      </c>
      <c r="AA20" s="2">
        <v>89</v>
      </c>
      <c r="AB20" s="3" t="s">
        <v>18</v>
      </c>
      <c r="AC20" s="3" t="s">
        <v>18</v>
      </c>
      <c r="AD20" s="3" t="s">
        <v>18</v>
      </c>
      <c r="AE20" s="26">
        <f t="shared" si="7"/>
        <v>2201</v>
      </c>
      <c r="AF20" s="26">
        <v>26</v>
      </c>
      <c r="AG20" s="26">
        <f t="shared" si="2"/>
        <v>84.65384615384616</v>
      </c>
      <c r="AH20" s="27">
        <f t="shared" si="3"/>
        <v>3891.5</v>
      </c>
      <c r="AI20" s="27">
        <f t="shared" si="4"/>
        <v>48</v>
      </c>
      <c r="AJ20" s="28">
        <f t="shared" si="5"/>
        <v>81.072916666666671</v>
      </c>
      <c r="AK20" s="27">
        <v>0</v>
      </c>
      <c r="AL20" s="28">
        <f t="shared" si="6"/>
        <v>81.072916666666671</v>
      </c>
    </row>
    <row r="21" spans="1:38" x14ac:dyDescent="0.15">
      <c r="A21" s="2">
        <v>18</v>
      </c>
      <c r="B21" s="4">
        <v>130910240</v>
      </c>
      <c r="C21" s="3" t="s">
        <v>92</v>
      </c>
      <c r="D21" s="2">
        <v>77</v>
      </c>
      <c r="E21" s="2">
        <v>86</v>
      </c>
      <c r="F21" s="2">
        <v>73</v>
      </c>
      <c r="G21" s="2">
        <v>77</v>
      </c>
      <c r="H21" s="2">
        <v>86</v>
      </c>
      <c r="I21" s="2">
        <v>86</v>
      </c>
      <c r="J21" s="2">
        <v>67</v>
      </c>
      <c r="K21" s="12" t="s">
        <v>18</v>
      </c>
      <c r="L21" s="3" t="s">
        <v>18</v>
      </c>
      <c r="M21" s="3" t="s">
        <v>18</v>
      </c>
      <c r="N21" s="22">
        <f>D21*3+E21*3+F21*2+G21*1.5+H21*2+I21*7.5+J21*3</f>
        <v>1768.5</v>
      </c>
      <c r="O21" s="22">
        <v>22</v>
      </c>
      <c r="P21" s="22">
        <f t="shared" si="1"/>
        <v>80.38636363636364</v>
      </c>
      <c r="R21" s="4">
        <v>130910240</v>
      </c>
      <c r="S21" s="3" t="s">
        <v>92</v>
      </c>
      <c r="T21" s="2">
        <v>68</v>
      </c>
      <c r="U21" s="2">
        <v>90</v>
      </c>
      <c r="V21" s="2">
        <v>84</v>
      </c>
      <c r="W21" s="2">
        <v>78</v>
      </c>
      <c r="X21" s="2">
        <v>88</v>
      </c>
      <c r="Y21" s="2">
        <v>77</v>
      </c>
      <c r="Z21" s="2">
        <v>86</v>
      </c>
      <c r="AA21" s="2">
        <v>68</v>
      </c>
      <c r="AB21" s="3" t="s">
        <v>18</v>
      </c>
      <c r="AC21" s="3" t="s">
        <v>18</v>
      </c>
      <c r="AD21" s="3" t="s">
        <v>18</v>
      </c>
      <c r="AE21" s="26">
        <f t="shared" si="7"/>
        <v>2122</v>
      </c>
      <c r="AF21" s="26">
        <v>26</v>
      </c>
      <c r="AG21" s="26">
        <f t="shared" si="2"/>
        <v>81.615384615384613</v>
      </c>
      <c r="AH21" s="27">
        <f t="shared" si="3"/>
        <v>3890.5</v>
      </c>
      <c r="AI21" s="27">
        <f t="shared" si="4"/>
        <v>48</v>
      </c>
      <c r="AJ21" s="28">
        <f t="shared" si="5"/>
        <v>81.052083333333329</v>
      </c>
      <c r="AK21" s="27">
        <v>0</v>
      </c>
      <c r="AL21" s="28">
        <f t="shared" si="6"/>
        <v>81.052083333333329</v>
      </c>
    </row>
    <row r="22" spans="1:38" x14ac:dyDescent="0.15">
      <c r="A22" s="2">
        <v>19</v>
      </c>
      <c r="B22" s="4">
        <v>130910231</v>
      </c>
      <c r="C22" s="3" t="s">
        <v>83</v>
      </c>
      <c r="D22" s="2">
        <v>71</v>
      </c>
      <c r="E22" s="2">
        <v>88</v>
      </c>
      <c r="F22" s="2">
        <v>87</v>
      </c>
      <c r="G22" s="2">
        <v>83</v>
      </c>
      <c r="H22" s="2">
        <v>76</v>
      </c>
      <c r="I22" s="2">
        <v>83</v>
      </c>
      <c r="J22" s="2">
        <v>60</v>
      </c>
      <c r="K22" s="12" t="s">
        <v>18</v>
      </c>
      <c r="L22" s="3" t="s">
        <v>18</v>
      </c>
      <c r="M22" s="3" t="s">
        <v>18</v>
      </c>
      <c r="N22" s="22">
        <f>D22*3+E22*3+F22*2+G22*1.5+H22*2+I22*7.5+J22*3</f>
        <v>1730</v>
      </c>
      <c r="O22" s="22">
        <v>22</v>
      </c>
      <c r="P22" s="22">
        <f t="shared" si="1"/>
        <v>78.63636363636364</v>
      </c>
      <c r="R22" s="4">
        <v>130910231</v>
      </c>
      <c r="S22" s="3" t="s">
        <v>83</v>
      </c>
      <c r="T22" s="2">
        <v>87</v>
      </c>
      <c r="U22" s="2">
        <v>70</v>
      </c>
      <c r="V22" s="2">
        <v>69</v>
      </c>
      <c r="W22" s="2">
        <v>86</v>
      </c>
      <c r="X22" s="2">
        <v>83</v>
      </c>
      <c r="Y22" s="2">
        <v>94</v>
      </c>
      <c r="Z22" s="2">
        <v>87</v>
      </c>
      <c r="AA22" s="2">
        <v>70</v>
      </c>
      <c r="AB22" s="3" t="s">
        <v>18</v>
      </c>
      <c r="AC22" s="3" t="s">
        <v>18</v>
      </c>
      <c r="AD22" s="3" t="s">
        <v>18</v>
      </c>
      <c r="AE22" s="26">
        <f t="shared" si="7"/>
        <v>2078</v>
      </c>
      <c r="AF22" s="26">
        <v>26</v>
      </c>
      <c r="AG22" s="26">
        <f t="shared" si="2"/>
        <v>79.92307692307692</v>
      </c>
      <c r="AH22" s="27">
        <f t="shared" si="3"/>
        <v>3808</v>
      </c>
      <c r="AI22" s="27">
        <f t="shared" si="4"/>
        <v>48</v>
      </c>
      <c r="AJ22" s="28">
        <f t="shared" si="5"/>
        <v>79.333333333333329</v>
      </c>
      <c r="AK22" s="27">
        <v>1</v>
      </c>
      <c r="AL22" s="28">
        <f t="shared" si="6"/>
        <v>80.333333333333329</v>
      </c>
    </row>
    <row r="23" spans="1:38" x14ac:dyDescent="0.15">
      <c r="A23" s="2">
        <v>20</v>
      </c>
      <c r="B23" s="4">
        <v>130910228</v>
      </c>
      <c r="C23" s="3" t="s">
        <v>80</v>
      </c>
      <c r="D23" s="2">
        <v>71</v>
      </c>
      <c r="E23" s="2">
        <v>82</v>
      </c>
      <c r="F23" s="2">
        <v>75</v>
      </c>
      <c r="G23" s="2">
        <v>85</v>
      </c>
      <c r="H23" s="2">
        <v>80</v>
      </c>
      <c r="I23" s="2">
        <v>82</v>
      </c>
      <c r="J23" s="2">
        <v>65</v>
      </c>
      <c r="K23" s="12" t="s">
        <v>18</v>
      </c>
      <c r="L23" s="3" t="s">
        <v>18</v>
      </c>
      <c r="M23" s="3" t="s">
        <v>18</v>
      </c>
      <c r="N23" s="22">
        <f>D23*3+E23*3+F23*2+G23*1.5+H23*2+I23*7.5+J23*3</f>
        <v>1706.5</v>
      </c>
      <c r="O23" s="22">
        <v>22</v>
      </c>
      <c r="P23" s="22">
        <f t="shared" si="1"/>
        <v>77.568181818181813</v>
      </c>
      <c r="R23" s="4">
        <v>130910228</v>
      </c>
      <c r="S23" s="3" t="s">
        <v>80</v>
      </c>
      <c r="T23" s="2">
        <v>72</v>
      </c>
      <c r="U23" s="2">
        <v>85</v>
      </c>
      <c r="V23" s="2">
        <v>80</v>
      </c>
      <c r="W23" s="2">
        <v>83</v>
      </c>
      <c r="X23" s="2">
        <v>87</v>
      </c>
      <c r="Y23" s="2">
        <v>80</v>
      </c>
      <c r="Z23" s="2">
        <v>81</v>
      </c>
      <c r="AA23" s="2">
        <v>86</v>
      </c>
      <c r="AB23" s="3" t="s">
        <v>18</v>
      </c>
      <c r="AC23" s="3" t="s">
        <v>18</v>
      </c>
      <c r="AD23" s="3" t="s">
        <v>18</v>
      </c>
      <c r="AE23" s="26">
        <f t="shared" si="7"/>
        <v>2135</v>
      </c>
      <c r="AF23" s="26">
        <v>26</v>
      </c>
      <c r="AG23" s="26">
        <f t="shared" si="2"/>
        <v>82.115384615384613</v>
      </c>
      <c r="AH23" s="27">
        <f t="shared" si="3"/>
        <v>3841.5</v>
      </c>
      <c r="AI23" s="27">
        <f t="shared" si="4"/>
        <v>48</v>
      </c>
      <c r="AJ23" s="28">
        <f t="shared" si="5"/>
        <v>80.03125</v>
      </c>
      <c r="AK23" s="27">
        <v>0</v>
      </c>
      <c r="AL23" s="28">
        <f t="shared" si="6"/>
        <v>80.03125</v>
      </c>
    </row>
    <row r="24" spans="1:38" x14ac:dyDescent="0.15">
      <c r="A24" s="2">
        <v>21</v>
      </c>
      <c r="B24" s="4">
        <v>130910136</v>
      </c>
      <c r="C24" s="3" t="s">
        <v>49</v>
      </c>
      <c r="D24" s="2">
        <v>78</v>
      </c>
      <c r="E24" s="2">
        <v>77</v>
      </c>
      <c r="F24" s="2">
        <v>73</v>
      </c>
      <c r="G24" s="2">
        <v>89</v>
      </c>
      <c r="H24" s="2">
        <v>87</v>
      </c>
      <c r="I24" s="2">
        <v>88</v>
      </c>
      <c r="J24" s="2">
        <v>60</v>
      </c>
      <c r="K24" s="12" t="s">
        <v>18</v>
      </c>
      <c r="L24" s="2">
        <v>74</v>
      </c>
      <c r="M24" s="3" t="s">
        <v>18</v>
      </c>
      <c r="N24" s="22">
        <f>D24*3+E24*3+F24*2+G24*1.5+H24*2+I24*7.5+J24*3+L24*1.5</f>
        <v>1869.5</v>
      </c>
      <c r="O24" s="22">
        <v>23.5</v>
      </c>
      <c r="P24" s="22">
        <f t="shared" si="1"/>
        <v>79.553191489361708</v>
      </c>
      <c r="R24" s="4">
        <v>130910136</v>
      </c>
      <c r="S24" s="3" t="s">
        <v>49</v>
      </c>
      <c r="T24" s="2">
        <v>82</v>
      </c>
      <c r="U24" s="2">
        <v>85</v>
      </c>
      <c r="V24" s="2">
        <v>88</v>
      </c>
      <c r="W24" s="2">
        <v>76</v>
      </c>
      <c r="X24" s="2">
        <v>77</v>
      </c>
      <c r="Y24" s="2">
        <v>73</v>
      </c>
      <c r="Z24" s="2">
        <v>81</v>
      </c>
      <c r="AA24" s="2">
        <v>78</v>
      </c>
      <c r="AB24" s="3" t="s">
        <v>18</v>
      </c>
      <c r="AC24" s="3" t="s">
        <v>18</v>
      </c>
      <c r="AD24" s="3" t="s">
        <v>18</v>
      </c>
      <c r="AE24" s="26">
        <f t="shared" si="7"/>
        <v>2092</v>
      </c>
      <c r="AF24" s="26">
        <v>26</v>
      </c>
      <c r="AG24" s="26">
        <f t="shared" si="2"/>
        <v>80.461538461538467</v>
      </c>
      <c r="AH24" s="27">
        <f t="shared" si="3"/>
        <v>3961.5</v>
      </c>
      <c r="AI24" s="27">
        <f t="shared" si="4"/>
        <v>49.5</v>
      </c>
      <c r="AJ24" s="28">
        <f t="shared" si="5"/>
        <v>80.030303030303031</v>
      </c>
      <c r="AK24" s="27">
        <v>0</v>
      </c>
      <c r="AL24" s="28">
        <f t="shared" si="6"/>
        <v>80.030303030303031</v>
      </c>
    </row>
    <row r="25" spans="1:38" x14ac:dyDescent="0.15">
      <c r="A25" s="2">
        <v>22</v>
      </c>
      <c r="B25" s="4">
        <v>130910230</v>
      </c>
      <c r="C25" s="3" t="s">
        <v>82</v>
      </c>
      <c r="D25" s="2">
        <v>79</v>
      </c>
      <c r="E25" s="2">
        <v>76</v>
      </c>
      <c r="F25" s="2">
        <v>61</v>
      </c>
      <c r="G25" s="2">
        <v>88</v>
      </c>
      <c r="H25" s="2">
        <v>82</v>
      </c>
      <c r="I25" s="2">
        <v>80</v>
      </c>
      <c r="J25" s="2">
        <v>61</v>
      </c>
      <c r="K25" s="12" t="s">
        <v>18</v>
      </c>
      <c r="L25" s="3" t="s">
        <v>18</v>
      </c>
      <c r="M25" s="3" t="s">
        <v>18</v>
      </c>
      <c r="N25" s="22">
        <f>D25*3+E25*3+F25*2+G25*1.5+H25*2+I25*7.5+J25*3</f>
        <v>1666</v>
      </c>
      <c r="O25" s="22">
        <v>22</v>
      </c>
      <c r="P25" s="22">
        <f t="shared" si="1"/>
        <v>75.727272727272734</v>
      </c>
      <c r="R25" s="4">
        <v>130910230</v>
      </c>
      <c r="S25" s="3" t="s">
        <v>82</v>
      </c>
      <c r="T25" s="2">
        <v>61</v>
      </c>
      <c r="U25" s="2">
        <v>85</v>
      </c>
      <c r="V25" s="2">
        <v>86</v>
      </c>
      <c r="W25" s="2">
        <v>84</v>
      </c>
      <c r="X25" s="2">
        <v>90</v>
      </c>
      <c r="Y25" s="2">
        <v>85</v>
      </c>
      <c r="Z25" s="2">
        <v>70</v>
      </c>
      <c r="AA25" s="2">
        <v>80</v>
      </c>
      <c r="AB25" s="3" t="s">
        <v>18</v>
      </c>
      <c r="AC25" s="3" t="s">
        <v>18</v>
      </c>
      <c r="AD25" s="3" t="s">
        <v>18</v>
      </c>
      <c r="AE25" s="26">
        <f t="shared" si="7"/>
        <v>2169.5</v>
      </c>
      <c r="AF25" s="26">
        <v>26</v>
      </c>
      <c r="AG25" s="26">
        <f t="shared" si="2"/>
        <v>83.442307692307693</v>
      </c>
      <c r="AH25" s="27">
        <f t="shared" si="3"/>
        <v>3835.5</v>
      </c>
      <c r="AI25" s="27">
        <f t="shared" si="4"/>
        <v>48</v>
      </c>
      <c r="AJ25" s="28">
        <f t="shared" si="5"/>
        <v>79.90625</v>
      </c>
      <c r="AK25" s="27">
        <v>0</v>
      </c>
      <c r="AL25" s="28">
        <f t="shared" si="6"/>
        <v>79.90625</v>
      </c>
    </row>
    <row r="26" spans="1:38" x14ac:dyDescent="0.15">
      <c r="A26" s="2">
        <v>23</v>
      </c>
      <c r="B26" s="4">
        <v>130910206</v>
      </c>
      <c r="C26" s="3" t="s">
        <v>61</v>
      </c>
      <c r="D26" s="2">
        <v>75</v>
      </c>
      <c r="E26" s="2">
        <v>73</v>
      </c>
      <c r="F26" s="2">
        <v>79</v>
      </c>
      <c r="G26" s="2">
        <v>85</v>
      </c>
      <c r="H26" s="2">
        <v>85</v>
      </c>
      <c r="I26" s="2">
        <v>88</v>
      </c>
      <c r="J26" s="2">
        <v>65</v>
      </c>
      <c r="K26" s="12" t="s">
        <v>18</v>
      </c>
      <c r="L26" s="3" t="s">
        <v>18</v>
      </c>
      <c r="M26" s="3" t="s">
        <v>18</v>
      </c>
      <c r="N26" s="22">
        <f>D26*3+E26*3+F26*2+G26*1.5+H26*2+I26*7.5+J26*3</f>
        <v>1754.5</v>
      </c>
      <c r="O26" s="22">
        <v>22</v>
      </c>
      <c r="P26" s="22">
        <f t="shared" si="1"/>
        <v>79.75</v>
      </c>
      <c r="R26" s="4">
        <v>130910206</v>
      </c>
      <c r="S26" s="3" t="s">
        <v>61</v>
      </c>
      <c r="T26" s="2">
        <v>72</v>
      </c>
      <c r="U26" s="2">
        <v>90</v>
      </c>
      <c r="V26" s="2">
        <v>84</v>
      </c>
      <c r="W26" s="2">
        <v>70</v>
      </c>
      <c r="X26" s="2">
        <v>94</v>
      </c>
      <c r="Y26" s="2">
        <v>62</v>
      </c>
      <c r="Z26" s="2">
        <v>78</v>
      </c>
      <c r="AA26" s="2">
        <v>69</v>
      </c>
      <c r="AB26" s="3" t="s">
        <v>18</v>
      </c>
      <c r="AC26" s="3" t="s">
        <v>18</v>
      </c>
      <c r="AD26" s="3" t="s">
        <v>18</v>
      </c>
      <c r="AE26" s="26">
        <f t="shared" si="7"/>
        <v>2074</v>
      </c>
      <c r="AF26" s="26">
        <v>26</v>
      </c>
      <c r="AG26" s="26">
        <f t="shared" si="2"/>
        <v>79.769230769230774</v>
      </c>
      <c r="AH26" s="27">
        <f t="shared" si="3"/>
        <v>3828.5</v>
      </c>
      <c r="AI26" s="27">
        <f t="shared" si="4"/>
        <v>48</v>
      </c>
      <c r="AJ26" s="28">
        <f t="shared" si="5"/>
        <v>79.760416666666671</v>
      </c>
      <c r="AK26" s="27">
        <v>0</v>
      </c>
      <c r="AL26" s="28">
        <f t="shared" si="6"/>
        <v>79.760416666666671</v>
      </c>
    </row>
    <row r="27" spans="1:38" x14ac:dyDescent="0.15">
      <c r="A27" s="2">
        <v>24</v>
      </c>
      <c r="B27" s="4">
        <v>130910130</v>
      </c>
      <c r="C27" s="3" t="s">
        <v>45</v>
      </c>
      <c r="D27" s="2">
        <v>77</v>
      </c>
      <c r="E27" s="2">
        <v>77</v>
      </c>
      <c r="F27" s="2">
        <v>81</v>
      </c>
      <c r="G27" s="2">
        <v>78</v>
      </c>
      <c r="H27" s="2">
        <v>81</v>
      </c>
      <c r="I27" s="2">
        <v>80</v>
      </c>
      <c r="J27" s="2">
        <v>64</v>
      </c>
      <c r="K27" s="12" t="s">
        <v>18</v>
      </c>
      <c r="L27" s="3" t="s">
        <v>18</v>
      </c>
      <c r="M27" s="3" t="s">
        <v>18</v>
      </c>
      <c r="N27" s="22">
        <f>D27*3+E27*3+F27*2+G27*1.5+H27*2+I27*7.5+J27*3</f>
        <v>1695</v>
      </c>
      <c r="O27" s="22">
        <v>22</v>
      </c>
      <c r="P27" s="22">
        <f t="shared" si="1"/>
        <v>77.045454545454547</v>
      </c>
      <c r="R27" s="4">
        <v>130910130</v>
      </c>
      <c r="S27" s="3" t="s">
        <v>45</v>
      </c>
      <c r="T27" s="2">
        <v>79</v>
      </c>
      <c r="U27" s="2">
        <v>82</v>
      </c>
      <c r="V27" s="2">
        <v>81</v>
      </c>
      <c r="W27" s="2">
        <v>78</v>
      </c>
      <c r="X27" s="2">
        <v>92</v>
      </c>
      <c r="Y27" s="2">
        <v>72</v>
      </c>
      <c r="Z27" s="2">
        <v>76</v>
      </c>
      <c r="AA27" s="2">
        <v>88</v>
      </c>
      <c r="AB27" s="3" t="s">
        <v>18</v>
      </c>
      <c r="AC27" s="3" t="s">
        <v>18</v>
      </c>
      <c r="AD27" s="3" t="s">
        <v>18</v>
      </c>
      <c r="AE27" s="26">
        <f t="shared" si="7"/>
        <v>2132</v>
      </c>
      <c r="AF27" s="26">
        <v>26</v>
      </c>
      <c r="AG27" s="26">
        <f t="shared" si="2"/>
        <v>82</v>
      </c>
      <c r="AH27" s="27">
        <f t="shared" si="3"/>
        <v>3827</v>
      </c>
      <c r="AI27" s="27">
        <f t="shared" si="4"/>
        <v>48</v>
      </c>
      <c r="AJ27" s="28">
        <f t="shared" si="5"/>
        <v>79.729166666666671</v>
      </c>
      <c r="AK27" s="27">
        <v>0</v>
      </c>
      <c r="AL27" s="28">
        <f t="shared" si="6"/>
        <v>79.729166666666671</v>
      </c>
    </row>
    <row r="28" spans="1:38" x14ac:dyDescent="0.15">
      <c r="A28" s="2">
        <v>25</v>
      </c>
      <c r="B28" s="4">
        <v>130910132</v>
      </c>
      <c r="C28" s="3" t="s">
        <v>47</v>
      </c>
      <c r="D28" s="2">
        <v>75</v>
      </c>
      <c r="E28" s="2">
        <v>81</v>
      </c>
      <c r="F28" s="2">
        <v>82</v>
      </c>
      <c r="G28" s="2">
        <v>88</v>
      </c>
      <c r="H28" s="2">
        <v>78</v>
      </c>
      <c r="I28" s="2">
        <v>82</v>
      </c>
      <c r="J28" s="2">
        <v>72</v>
      </c>
      <c r="K28" s="12" t="s">
        <v>18</v>
      </c>
      <c r="L28" s="3" t="s">
        <v>18</v>
      </c>
      <c r="M28" s="3" t="s">
        <v>18</v>
      </c>
      <c r="N28" s="22">
        <f>D28*3+E28*3+F28*2+G28*1.5+H28*2+I28*7.5+J28*3</f>
        <v>1751</v>
      </c>
      <c r="O28" s="22">
        <v>22</v>
      </c>
      <c r="P28" s="22">
        <f t="shared" si="1"/>
        <v>79.590909090909093</v>
      </c>
      <c r="R28" s="4">
        <v>130910132</v>
      </c>
      <c r="S28" s="3" t="s">
        <v>47</v>
      </c>
      <c r="T28" s="2">
        <v>84</v>
      </c>
      <c r="U28" s="2">
        <v>85</v>
      </c>
      <c r="V28" s="2">
        <v>82</v>
      </c>
      <c r="W28" s="2">
        <v>79</v>
      </c>
      <c r="X28" s="2">
        <v>81</v>
      </c>
      <c r="Y28" s="2">
        <v>69</v>
      </c>
      <c r="Z28" s="2">
        <v>81</v>
      </c>
      <c r="AA28" s="2">
        <v>77</v>
      </c>
      <c r="AB28" s="3" t="s">
        <v>18</v>
      </c>
      <c r="AC28" s="3" t="s">
        <v>18</v>
      </c>
      <c r="AD28" s="3" t="s">
        <v>18</v>
      </c>
      <c r="AE28" s="26">
        <f t="shared" si="7"/>
        <v>2062</v>
      </c>
      <c r="AF28" s="26">
        <v>26</v>
      </c>
      <c r="AG28" s="26">
        <f t="shared" si="2"/>
        <v>79.307692307692307</v>
      </c>
      <c r="AH28" s="27">
        <f t="shared" si="3"/>
        <v>3813</v>
      </c>
      <c r="AI28" s="27">
        <f t="shared" si="4"/>
        <v>48</v>
      </c>
      <c r="AJ28" s="28">
        <f t="shared" si="5"/>
        <v>79.4375</v>
      </c>
      <c r="AK28" s="27">
        <v>0</v>
      </c>
      <c r="AL28" s="28">
        <f t="shared" si="6"/>
        <v>79.4375</v>
      </c>
    </row>
    <row r="29" spans="1:38" x14ac:dyDescent="0.15">
      <c r="A29" s="2">
        <v>26</v>
      </c>
      <c r="B29" s="4">
        <v>130910217</v>
      </c>
      <c r="C29" s="3" t="s">
        <v>70</v>
      </c>
      <c r="D29" s="2">
        <v>75</v>
      </c>
      <c r="E29" s="2">
        <v>79</v>
      </c>
      <c r="F29" s="2">
        <v>87</v>
      </c>
      <c r="G29" s="2">
        <v>85</v>
      </c>
      <c r="H29" s="2">
        <v>75</v>
      </c>
      <c r="I29" s="2">
        <v>78</v>
      </c>
      <c r="J29" s="2">
        <v>60</v>
      </c>
      <c r="K29" s="12" t="s">
        <v>18</v>
      </c>
      <c r="L29" s="3" t="s">
        <v>18</v>
      </c>
      <c r="M29" s="3" t="s">
        <v>18</v>
      </c>
      <c r="N29" s="22">
        <f>D29*3+E29*3+F29*2+G29*1.5+H29*2+I29*7.5+J29*3</f>
        <v>1678.5</v>
      </c>
      <c r="O29" s="22">
        <v>22</v>
      </c>
      <c r="P29" s="22">
        <f t="shared" si="1"/>
        <v>76.295454545454547</v>
      </c>
      <c r="R29" s="4">
        <v>130910217</v>
      </c>
      <c r="S29" s="3" t="s">
        <v>70</v>
      </c>
      <c r="T29" s="2">
        <v>87</v>
      </c>
      <c r="U29" s="2">
        <v>82</v>
      </c>
      <c r="V29" s="2">
        <v>82</v>
      </c>
      <c r="W29" s="2">
        <v>81</v>
      </c>
      <c r="X29" s="2">
        <v>82</v>
      </c>
      <c r="Y29" s="2">
        <v>80</v>
      </c>
      <c r="Z29" s="2">
        <v>84</v>
      </c>
      <c r="AA29" s="2">
        <v>80</v>
      </c>
      <c r="AB29" s="3" t="s">
        <v>18</v>
      </c>
      <c r="AC29" s="3" t="s">
        <v>18</v>
      </c>
      <c r="AD29" s="3" t="s">
        <v>18</v>
      </c>
      <c r="AE29" s="26">
        <f t="shared" si="7"/>
        <v>2129.5</v>
      </c>
      <c r="AF29" s="26">
        <v>26</v>
      </c>
      <c r="AG29" s="26">
        <f t="shared" si="2"/>
        <v>81.90384615384616</v>
      </c>
      <c r="AH29" s="27">
        <f t="shared" si="3"/>
        <v>3808</v>
      </c>
      <c r="AI29" s="27">
        <f t="shared" si="4"/>
        <v>48</v>
      </c>
      <c r="AJ29" s="28">
        <f t="shared" si="5"/>
        <v>79.333333333333329</v>
      </c>
      <c r="AK29" s="27">
        <v>0</v>
      </c>
      <c r="AL29" s="28">
        <f t="shared" si="6"/>
        <v>79.333333333333329</v>
      </c>
    </row>
    <row r="30" spans="1:38" x14ac:dyDescent="0.15">
      <c r="A30" s="18">
        <v>27</v>
      </c>
      <c r="B30" s="4">
        <v>130910142</v>
      </c>
      <c r="C30" s="19" t="s">
        <v>55</v>
      </c>
      <c r="D30" s="2">
        <v>77</v>
      </c>
      <c r="E30" s="2">
        <v>77</v>
      </c>
      <c r="F30" s="2">
        <v>73</v>
      </c>
      <c r="G30" s="2">
        <v>83</v>
      </c>
      <c r="H30" s="3" t="s">
        <v>18</v>
      </c>
      <c r="I30" s="2">
        <v>82</v>
      </c>
      <c r="J30" s="4">
        <v>52</v>
      </c>
      <c r="K30" s="12" t="s">
        <v>18</v>
      </c>
      <c r="L30" s="3" t="s">
        <v>18</v>
      </c>
      <c r="M30" s="3" t="s">
        <v>18</v>
      </c>
      <c r="N30" s="22">
        <f>D30*3+E30*3+F30*2+G30*1.5+I30*7.5+J30*3</f>
        <v>1503.5</v>
      </c>
      <c r="O30" s="22">
        <v>20</v>
      </c>
      <c r="P30" s="22">
        <f t="shared" si="1"/>
        <v>75.174999999999997</v>
      </c>
      <c r="R30" s="4">
        <v>130910142</v>
      </c>
      <c r="S30" s="3" t="s">
        <v>55</v>
      </c>
      <c r="T30" s="2">
        <v>70</v>
      </c>
      <c r="U30" s="2">
        <v>84</v>
      </c>
      <c r="V30" s="2">
        <v>84</v>
      </c>
      <c r="W30" s="2">
        <v>81</v>
      </c>
      <c r="X30" s="2">
        <v>82</v>
      </c>
      <c r="Y30" s="2">
        <v>87</v>
      </c>
      <c r="Z30" s="2">
        <v>81</v>
      </c>
      <c r="AA30" s="2">
        <v>80</v>
      </c>
      <c r="AB30" s="3" t="s">
        <v>18</v>
      </c>
      <c r="AC30" s="2">
        <v>74</v>
      </c>
      <c r="AD30" s="3" t="s">
        <v>18</v>
      </c>
      <c r="AE30" s="26">
        <f>T30*1.5+U30*1+V30*7.5+W30*2+X30*6+Y30*4+Z30*2+AA30*2+AC30*2</f>
        <v>2291</v>
      </c>
      <c r="AF30" s="26">
        <v>28</v>
      </c>
      <c r="AG30" s="26">
        <f t="shared" si="2"/>
        <v>81.821428571428569</v>
      </c>
      <c r="AH30" s="27">
        <f t="shared" si="3"/>
        <v>3794.5</v>
      </c>
      <c r="AI30" s="27">
        <f t="shared" si="4"/>
        <v>48</v>
      </c>
      <c r="AJ30" s="28">
        <f t="shared" si="5"/>
        <v>79.052083333333329</v>
      </c>
      <c r="AK30" s="27">
        <v>0</v>
      </c>
      <c r="AL30" s="28">
        <f t="shared" si="6"/>
        <v>79.052083333333329</v>
      </c>
    </row>
    <row r="31" spans="1:38" x14ac:dyDescent="0.15">
      <c r="A31" s="2">
        <v>28</v>
      </c>
      <c r="B31" s="4">
        <v>130910107</v>
      </c>
      <c r="C31" s="3" t="s">
        <v>24</v>
      </c>
      <c r="D31" s="2">
        <v>77</v>
      </c>
      <c r="E31" s="2">
        <v>73</v>
      </c>
      <c r="F31" s="2">
        <v>61</v>
      </c>
      <c r="G31" s="2">
        <v>81</v>
      </c>
      <c r="H31" s="3" t="s">
        <v>18</v>
      </c>
      <c r="I31" s="2">
        <v>84</v>
      </c>
      <c r="J31" s="2">
        <v>66</v>
      </c>
      <c r="K31" s="13">
        <v>84</v>
      </c>
      <c r="L31" s="3" t="s">
        <v>18</v>
      </c>
      <c r="M31" s="2">
        <v>72</v>
      </c>
      <c r="N31" s="22">
        <f>D31*3+E31*3+F31*2+G31*1.5+I31*7.5+J31*3+K31*2+M31*2</f>
        <v>1833.5</v>
      </c>
      <c r="O31" s="22">
        <v>24</v>
      </c>
      <c r="P31" s="22">
        <f t="shared" si="1"/>
        <v>76.395833333333329</v>
      </c>
      <c r="R31" s="4">
        <v>130910107</v>
      </c>
      <c r="S31" s="3" t="s">
        <v>24</v>
      </c>
      <c r="T31" s="2">
        <v>70</v>
      </c>
      <c r="U31" s="2">
        <v>87</v>
      </c>
      <c r="V31" s="2">
        <v>81</v>
      </c>
      <c r="W31" s="2">
        <v>81</v>
      </c>
      <c r="X31" s="2">
        <v>87</v>
      </c>
      <c r="Y31" s="2">
        <v>78</v>
      </c>
      <c r="Z31" s="2">
        <v>76</v>
      </c>
      <c r="AA31" s="3" t="s">
        <v>18</v>
      </c>
      <c r="AB31" s="3" t="s">
        <v>18</v>
      </c>
      <c r="AC31" s="3" t="s">
        <v>18</v>
      </c>
      <c r="AD31" s="3" t="s">
        <v>18</v>
      </c>
      <c r="AE31" s="26">
        <f>T31*1.5+U31*1+V31*7.5+W31*2+X31*6+Y31*4+Z31*2</f>
        <v>1947.5</v>
      </c>
      <c r="AF31" s="26">
        <v>24</v>
      </c>
      <c r="AG31" s="26">
        <f t="shared" si="2"/>
        <v>81.145833333333329</v>
      </c>
      <c r="AH31" s="27">
        <f t="shared" si="3"/>
        <v>3781</v>
      </c>
      <c r="AI31" s="27">
        <f t="shared" si="4"/>
        <v>48</v>
      </c>
      <c r="AJ31" s="28">
        <f t="shared" si="5"/>
        <v>78.770833333333329</v>
      </c>
      <c r="AK31" s="27">
        <v>0</v>
      </c>
      <c r="AL31" s="28">
        <f t="shared" si="6"/>
        <v>78.770833333333329</v>
      </c>
    </row>
    <row r="32" spans="1:38" x14ac:dyDescent="0.15">
      <c r="A32" s="2">
        <v>29</v>
      </c>
      <c r="B32" s="4">
        <v>130910108</v>
      </c>
      <c r="C32" s="3" t="s">
        <v>25</v>
      </c>
      <c r="D32" s="2">
        <v>79</v>
      </c>
      <c r="E32" s="2">
        <v>69</v>
      </c>
      <c r="F32" s="2">
        <v>70</v>
      </c>
      <c r="G32" s="2">
        <v>82</v>
      </c>
      <c r="H32" s="2">
        <v>68</v>
      </c>
      <c r="I32" s="2">
        <v>86</v>
      </c>
      <c r="J32" s="2">
        <v>67</v>
      </c>
      <c r="K32" s="12" t="s">
        <v>18</v>
      </c>
      <c r="L32" s="3" t="s">
        <v>18</v>
      </c>
      <c r="M32" s="3" t="s">
        <v>18</v>
      </c>
      <c r="N32" s="22">
        <f>D32*3+E32*3+F32*2+G32*1.5+H32*2+I32*7.5+J32*3</f>
        <v>1689</v>
      </c>
      <c r="O32" s="22">
        <v>22</v>
      </c>
      <c r="P32" s="22">
        <f t="shared" si="1"/>
        <v>76.772727272727266</v>
      </c>
      <c r="R32" s="4">
        <v>130910108</v>
      </c>
      <c r="S32" s="3" t="s">
        <v>25</v>
      </c>
      <c r="T32" s="2">
        <v>70</v>
      </c>
      <c r="U32" s="2">
        <v>86</v>
      </c>
      <c r="V32" s="2">
        <v>87</v>
      </c>
      <c r="W32" s="2">
        <v>81</v>
      </c>
      <c r="X32" s="2">
        <v>82</v>
      </c>
      <c r="Y32" s="2">
        <v>74</v>
      </c>
      <c r="Z32" s="2">
        <v>65</v>
      </c>
      <c r="AA32" s="2">
        <v>79</v>
      </c>
      <c r="AB32" s="3" t="s">
        <v>18</v>
      </c>
      <c r="AC32" s="3" t="s">
        <v>18</v>
      </c>
      <c r="AD32" s="3" t="s">
        <v>18</v>
      </c>
      <c r="AE32" s="26">
        <f>T32*1.5+U32*1+V32*7.5+W32*2+X32*6+Y32*4+Z32*2+AA32*2</f>
        <v>2081.5</v>
      </c>
      <c r="AF32" s="26">
        <v>26</v>
      </c>
      <c r="AG32" s="26">
        <f t="shared" si="2"/>
        <v>80.057692307692307</v>
      </c>
      <c r="AH32" s="27">
        <f t="shared" si="3"/>
        <v>3770.5</v>
      </c>
      <c r="AI32" s="27">
        <f t="shared" si="4"/>
        <v>48</v>
      </c>
      <c r="AJ32" s="28">
        <f t="shared" si="5"/>
        <v>78.552083333333329</v>
      </c>
      <c r="AK32" s="27">
        <v>0</v>
      </c>
      <c r="AL32" s="28">
        <f t="shared" si="6"/>
        <v>78.552083333333329</v>
      </c>
    </row>
    <row r="33" spans="1:38" x14ac:dyDescent="0.15">
      <c r="A33" s="2">
        <v>30</v>
      </c>
      <c r="B33" s="4">
        <v>130910229</v>
      </c>
      <c r="C33" s="3" t="s">
        <v>81</v>
      </c>
      <c r="D33" s="2">
        <v>75</v>
      </c>
      <c r="E33" s="2">
        <v>85</v>
      </c>
      <c r="F33" s="2">
        <v>76</v>
      </c>
      <c r="G33" s="2">
        <v>77</v>
      </c>
      <c r="H33" s="2">
        <v>75</v>
      </c>
      <c r="I33" s="2">
        <v>84</v>
      </c>
      <c r="J33" s="2">
        <v>83</v>
      </c>
      <c r="K33" s="12" t="s">
        <v>18</v>
      </c>
      <c r="L33" s="3" t="s">
        <v>18</v>
      </c>
      <c r="M33" s="3" t="s">
        <v>18</v>
      </c>
      <c r="N33" s="22">
        <f>D33*3+E33*3+F33*2+G33*1.5+H33*2+I33*7.5+J33*3</f>
        <v>1776.5</v>
      </c>
      <c r="O33" s="22">
        <v>22</v>
      </c>
      <c r="P33" s="22">
        <f t="shared" si="1"/>
        <v>80.75</v>
      </c>
      <c r="R33" s="4">
        <v>130910229</v>
      </c>
      <c r="S33" s="3" t="s">
        <v>81</v>
      </c>
      <c r="T33" s="2">
        <v>71</v>
      </c>
      <c r="U33" s="2">
        <v>80</v>
      </c>
      <c r="V33" s="2">
        <v>81</v>
      </c>
      <c r="W33" s="2">
        <v>76</v>
      </c>
      <c r="X33" s="2">
        <v>75</v>
      </c>
      <c r="Y33" s="2">
        <v>66</v>
      </c>
      <c r="Z33" s="2">
        <v>80</v>
      </c>
      <c r="AA33" s="3" t="s">
        <v>18</v>
      </c>
      <c r="AB33" s="3" t="s">
        <v>18</v>
      </c>
      <c r="AC33" s="3" t="s">
        <v>18</v>
      </c>
      <c r="AD33" s="3" t="s">
        <v>18</v>
      </c>
      <c r="AE33" s="26">
        <f>T33*1.5+U33*1+V33*7.5+W33*2+X33*6+Y33*4+Z33*2</f>
        <v>1820</v>
      </c>
      <c r="AF33" s="26">
        <v>24</v>
      </c>
      <c r="AG33" s="26">
        <f t="shared" si="2"/>
        <v>75.833333333333329</v>
      </c>
      <c r="AH33" s="27">
        <f t="shared" si="3"/>
        <v>3596.5</v>
      </c>
      <c r="AI33" s="27">
        <f t="shared" si="4"/>
        <v>46</v>
      </c>
      <c r="AJ33" s="28">
        <f t="shared" si="5"/>
        <v>78.184782608695656</v>
      </c>
      <c r="AK33" s="27">
        <v>0</v>
      </c>
      <c r="AL33" s="28">
        <f t="shared" si="6"/>
        <v>78.184782608695656</v>
      </c>
    </row>
    <row r="34" spans="1:38" x14ac:dyDescent="0.15">
      <c r="A34" s="2">
        <v>31</v>
      </c>
      <c r="B34" s="4">
        <v>130910115</v>
      </c>
      <c r="C34" s="3" t="s">
        <v>32</v>
      </c>
      <c r="D34" s="2">
        <v>83</v>
      </c>
      <c r="E34" s="2">
        <v>68</v>
      </c>
      <c r="F34" s="2">
        <v>76</v>
      </c>
      <c r="G34" s="2">
        <v>80</v>
      </c>
      <c r="H34" s="2">
        <v>78</v>
      </c>
      <c r="I34" s="2">
        <v>86</v>
      </c>
      <c r="J34" s="2">
        <v>61</v>
      </c>
      <c r="K34" s="12" t="s">
        <v>18</v>
      </c>
      <c r="L34" s="3" t="s">
        <v>18</v>
      </c>
      <c r="M34" s="3" t="s">
        <v>18</v>
      </c>
      <c r="N34" s="22">
        <f>D34*3+E34*3+F34*2+G34*1.5+H34*2+I34*7.5+J34*3</f>
        <v>1709</v>
      </c>
      <c r="O34" s="22">
        <v>22</v>
      </c>
      <c r="P34" s="22">
        <f t="shared" si="1"/>
        <v>77.681818181818187</v>
      </c>
      <c r="R34" s="4">
        <v>130910115</v>
      </c>
      <c r="S34" s="3" t="s">
        <v>32</v>
      </c>
      <c r="T34" s="2">
        <v>67</v>
      </c>
      <c r="U34" s="2">
        <v>85</v>
      </c>
      <c r="V34" s="2">
        <v>83</v>
      </c>
      <c r="W34" s="2">
        <v>77</v>
      </c>
      <c r="X34" s="2">
        <v>79</v>
      </c>
      <c r="Y34" s="2">
        <v>75</v>
      </c>
      <c r="Z34" s="2">
        <v>69</v>
      </c>
      <c r="AA34" s="2">
        <v>80</v>
      </c>
      <c r="AB34" s="3" t="s">
        <v>18</v>
      </c>
      <c r="AC34" s="3" t="s">
        <v>18</v>
      </c>
      <c r="AD34" s="3" t="s">
        <v>18</v>
      </c>
      <c r="AE34" s="26">
        <f>T34*1.5+U34*1+V34*7.5+W34*2+X34*6+Y34*4+Z34*2+AA34*2</f>
        <v>2034</v>
      </c>
      <c r="AF34" s="26">
        <v>26</v>
      </c>
      <c r="AG34" s="26">
        <f t="shared" si="2"/>
        <v>78.230769230769226</v>
      </c>
      <c r="AH34" s="27">
        <f t="shared" si="3"/>
        <v>3743</v>
      </c>
      <c r="AI34" s="27">
        <f t="shared" si="4"/>
        <v>48</v>
      </c>
      <c r="AJ34" s="28">
        <f t="shared" si="5"/>
        <v>77.979166666666671</v>
      </c>
      <c r="AK34" s="27">
        <v>0</v>
      </c>
      <c r="AL34" s="28">
        <f t="shared" si="6"/>
        <v>77.979166666666671</v>
      </c>
    </row>
    <row r="35" spans="1:38" x14ac:dyDescent="0.15">
      <c r="A35" s="2">
        <v>32</v>
      </c>
      <c r="B35" s="4">
        <v>130910210</v>
      </c>
      <c r="C35" s="3" t="s">
        <v>64</v>
      </c>
      <c r="D35" s="2">
        <v>69</v>
      </c>
      <c r="E35" s="2">
        <v>82</v>
      </c>
      <c r="F35" s="2">
        <v>80</v>
      </c>
      <c r="G35" s="2">
        <v>86</v>
      </c>
      <c r="H35" s="2">
        <v>70</v>
      </c>
      <c r="I35" s="2">
        <v>78</v>
      </c>
      <c r="J35" s="2">
        <v>61</v>
      </c>
      <c r="K35" s="12" t="s">
        <v>18</v>
      </c>
      <c r="L35" s="3" t="s">
        <v>18</v>
      </c>
      <c r="M35" s="3" t="s">
        <v>18</v>
      </c>
      <c r="N35" s="22">
        <f>D35*3+E35*3+F35*2+G35*1.5+H35*2+I35*7.5+J35*3</f>
        <v>1650</v>
      </c>
      <c r="O35" s="22">
        <v>22</v>
      </c>
      <c r="P35" s="22">
        <f t="shared" si="1"/>
        <v>75</v>
      </c>
      <c r="R35" s="4">
        <v>130910210</v>
      </c>
      <c r="S35" s="3" t="s">
        <v>64</v>
      </c>
      <c r="T35" s="2">
        <v>85</v>
      </c>
      <c r="U35" s="2">
        <v>80</v>
      </c>
      <c r="V35" s="2">
        <v>84</v>
      </c>
      <c r="W35" s="2">
        <v>76</v>
      </c>
      <c r="X35" s="2">
        <v>77</v>
      </c>
      <c r="Y35" s="2">
        <v>75</v>
      </c>
      <c r="Z35" s="2">
        <v>83</v>
      </c>
      <c r="AA35" s="2">
        <v>79</v>
      </c>
      <c r="AB35" s="3" t="s">
        <v>18</v>
      </c>
      <c r="AC35" s="3" t="s">
        <v>18</v>
      </c>
      <c r="AD35" s="3" t="s">
        <v>18</v>
      </c>
      <c r="AE35" s="26">
        <f>T35*1.5+U35*1+V35*7.5+W35*2+X35*6+Y35*4+Z35*2+AA35*2</f>
        <v>2075.5</v>
      </c>
      <c r="AF35" s="26">
        <v>26</v>
      </c>
      <c r="AG35" s="26">
        <f t="shared" si="2"/>
        <v>79.82692307692308</v>
      </c>
      <c r="AH35" s="27">
        <f t="shared" si="3"/>
        <v>3725.5</v>
      </c>
      <c r="AI35" s="27">
        <f t="shared" si="4"/>
        <v>48</v>
      </c>
      <c r="AJ35" s="28">
        <f t="shared" si="5"/>
        <v>77.614583333333329</v>
      </c>
      <c r="AK35" s="27">
        <v>0</v>
      </c>
      <c r="AL35" s="28">
        <f t="shared" si="6"/>
        <v>77.614583333333329</v>
      </c>
    </row>
    <row r="36" spans="1:38" x14ac:dyDescent="0.15">
      <c r="A36" s="2">
        <v>33</v>
      </c>
      <c r="B36" s="4">
        <v>130910116</v>
      </c>
      <c r="C36" s="3" t="s">
        <v>33</v>
      </c>
      <c r="D36" s="2">
        <v>80</v>
      </c>
      <c r="E36" s="2">
        <v>76</v>
      </c>
      <c r="F36" s="2">
        <v>71</v>
      </c>
      <c r="G36" s="2">
        <v>85</v>
      </c>
      <c r="H36" s="2">
        <v>85</v>
      </c>
      <c r="I36" s="2">
        <v>78</v>
      </c>
      <c r="J36" s="2">
        <v>62</v>
      </c>
      <c r="K36" s="12" t="s">
        <v>18</v>
      </c>
      <c r="L36" s="2">
        <v>65</v>
      </c>
      <c r="M36" s="3" t="s">
        <v>18</v>
      </c>
      <c r="N36" s="22">
        <f>D36*3+E36*3+F36*2+G36*1.5+H36*2+I36*7.5+J36*3+L36*1.5</f>
        <v>1776</v>
      </c>
      <c r="O36" s="22">
        <v>23.5</v>
      </c>
      <c r="P36" s="22">
        <f t="shared" ref="P36:P67" si="8">N36/O36</f>
        <v>75.574468085106389</v>
      </c>
      <c r="R36" s="4">
        <v>130910116</v>
      </c>
      <c r="S36" s="3" t="s">
        <v>33</v>
      </c>
      <c r="T36" s="2">
        <v>62</v>
      </c>
      <c r="U36" s="2">
        <v>85</v>
      </c>
      <c r="V36" s="2">
        <v>85</v>
      </c>
      <c r="W36" s="2">
        <v>79</v>
      </c>
      <c r="X36" s="2">
        <v>88</v>
      </c>
      <c r="Y36" s="2">
        <v>63</v>
      </c>
      <c r="Z36" s="2">
        <v>77</v>
      </c>
      <c r="AA36" s="2">
        <v>79</v>
      </c>
      <c r="AB36" s="3" t="s">
        <v>18</v>
      </c>
      <c r="AC36" s="3" t="s">
        <v>18</v>
      </c>
      <c r="AD36" s="3" t="s">
        <v>18</v>
      </c>
      <c r="AE36" s="26">
        <f>T36*1.5+U36*1+V36*7.5+W36*2+X36*6+Y36*4+Z36*2+AA36*2</f>
        <v>2065.5</v>
      </c>
      <c r="AF36" s="26">
        <v>26</v>
      </c>
      <c r="AG36" s="26">
        <f t="shared" ref="AG36:AG67" si="9">AE36/AF36</f>
        <v>79.442307692307693</v>
      </c>
      <c r="AH36" s="27">
        <f t="shared" ref="AH36:AH67" si="10">AE36+N36</f>
        <v>3841.5</v>
      </c>
      <c r="AI36" s="27">
        <f t="shared" ref="AI36:AI67" si="11">AF36+O36</f>
        <v>49.5</v>
      </c>
      <c r="AJ36" s="28">
        <f t="shared" ref="AJ36:AJ67" si="12">AH36/AI36</f>
        <v>77.606060606060609</v>
      </c>
      <c r="AK36" s="27">
        <v>0</v>
      </c>
      <c r="AL36" s="28">
        <f t="shared" ref="AL36:AL67" si="13">AJ36+AK36</f>
        <v>77.606060606060609</v>
      </c>
    </row>
    <row r="37" spans="1:38" x14ac:dyDescent="0.15">
      <c r="A37" s="20">
        <v>34</v>
      </c>
      <c r="B37" s="4">
        <v>130910233</v>
      </c>
      <c r="C37" s="3" t="s">
        <v>85</v>
      </c>
      <c r="D37" s="2">
        <v>80</v>
      </c>
      <c r="E37" s="2">
        <v>70</v>
      </c>
      <c r="F37" s="2">
        <v>72</v>
      </c>
      <c r="G37" s="2">
        <v>83</v>
      </c>
      <c r="H37" s="2">
        <v>81</v>
      </c>
      <c r="I37" s="2">
        <v>86</v>
      </c>
      <c r="J37" s="2">
        <v>75</v>
      </c>
      <c r="K37" s="12" t="s">
        <v>18</v>
      </c>
      <c r="L37" s="3" t="s">
        <v>18</v>
      </c>
      <c r="M37" s="3" t="s">
        <v>18</v>
      </c>
      <c r="N37" s="22">
        <f>D37*3+E37*3+F37*2+G37*1.5+H37*2+I37*7.5+J37*3</f>
        <v>1750.5</v>
      </c>
      <c r="O37" s="22">
        <v>22</v>
      </c>
      <c r="P37" s="22">
        <f t="shared" si="8"/>
        <v>79.568181818181813</v>
      </c>
      <c r="R37" s="4">
        <v>130910233</v>
      </c>
      <c r="S37" s="3" t="s">
        <v>85</v>
      </c>
      <c r="T37" s="2">
        <v>68</v>
      </c>
      <c r="U37" s="2">
        <v>83</v>
      </c>
      <c r="V37" s="2">
        <v>81</v>
      </c>
      <c r="W37" s="2">
        <v>73</v>
      </c>
      <c r="X37" s="2">
        <v>69</v>
      </c>
      <c r="Y37" s="2">
        <v>72</v>
      </c>
      <c r="Z37" s="2">
        <v>80</v>
      </c>
      <c r="AA37" s="2">
        <v>78</v>
      </c>
      <c r="AB37" s="3" t="s">
        <v>18</v>
      </c>
      <c r="AC37" s="3" t="s">
        <v>18</v>
      </c>
      <c r="AD37" s="3" t="s">
        <v>18</v>
      </c>
      <c r="AE37" s="26">
        <f>T37*1.5+U37*1+V37*7.5+W37*2+X37*6+Y37*4+Z37*2+AA37*2</f>
        <v>1956.5</v>
      </c>
      <c r="AF37" s="26">
        <v>26</v>
      </c>
      <c r="AG37" s="26">
        <f t="shared" si="9"/>
        <v>75.25</v>
      </c>
      <c r="AH37" s="27">
        <f t="shared" si="10"/>
        <v>3707</v>
      </c>
      <c r="AI37" s="27">
        <f t="shared" si="11"/>
        <v>48</v>
      </c>
      <c r="AJ37" s="28">
        <f t="shared" si="12"/>
        <v>77.229166666666671</v>
      </c>
      <c r="AK37" s="27">
        <v>0</v>
      </c>
      <c r="AL37" s="28">
        <f t="shared" si="13"/>
        <v>77.229166666666671</v>
      </c>
    </row>
    <row r="38" spans="1:38" x14ac:dyDescent="0.15">
      <c r="A38" s="18">
        <v>35</v>
      </c>
      <c r="B38" s="4">
        <v>130910216</v>
      </c>
      <c r="C38" s="19" t="s">
        <v>69</v>
      </c>
      <c r="D38" s="2">
        <v>77</v>
      </c>
      <c r="E38" s="2">
        <v>74</v>
      </c>
      <c r="F38" s="2">
        <v>74</v>
      </c>
      <c r="G38" s="2">
        <v>87</v>
      </c>
      <c r="H38" s="2">
        <v>74</v>
      </c>
      <c r="I38" s="2">
        <v>77</v>
      </c>
      <c r="J38" s="4">
        <v>46</v>
      </c>
      <c r="K38" s="12" t="s">
        <v>18</v>
      </c>
      <c r="L38" s="3" t="s">
        <v>18</v>
      </c>
      <c r="M38" s="3" t="s">
        <v>18</v>
      </c>
      <c r="N38" s="22">
        <f>D38*3+E38*3+F38*2+G38*1.5+H38*2+I38*7.5+J38*3</f>
        <v>1595</v>
      </c>
      <c r="O38" s="22">
        <v>22</v>
      </c>
      <c r="P38" s="22">
        <f t="shared" si="8"/>
        <v>72.5</v>
      </c>
      <c r="R38" s="4">
        <v>130910216</v>
      </c>
      <c r="S38" s="3" t="s">
        <v>69</v>
      </c>
      <c r="T38" s="2">
        <v>79</v>
      </c>
      <c r="U38" s="2">
        <v>82</v>
      </c>
      <c r="V38" s="2">
        <v>80</v>
      </c>
      <c r="W38" s="2">
        <v>79</v>
      </c>
      <c r="X38" s="2">
        <v>86</v>
      </c>
      <c r="Y38" s="2">
        <v>81</v>
      </c>
      <c r="Z38" s="2">
        <v>78</v>
      </c>
      <c r="AA38" s="2">
        <v>78</v>
      </c>
      <c r="AB38" s="3" t="s">
        <v>18</v>
      </c>
      <c r="AC38" s="3" t="s">
        <v>18</v>
      </c>
      <c r="AD38" s="3" t="s">
        <v>18</v>
      </c>
      <c r="AE38" s="26">
        <f>T38*1.5+U38*1+V38*7.5+W38*2+X38*6+Y38*4+Z38*2+AA38*2</f>
        <v>2110.5</v>
      </c>
      <c r="AF38" s="26">
        <v>26</v>
      </c>
      <c r="AG38" s="26">
        <f t="shared" si="9"/>
        <v>81.17307692307692</v>
      </c>
      <c r="AH38" s="27">
        <f t="shared" si="10"/>
        <v>3705.5</v>
      </c>
      <c r="AI38" s="27">
        <f t="shared" si="11"/>
        <v>48</v>
      </c>
      <c r="AJ38" s="28">
        <f t="shared" si="12"/>
        <v>77.197916666666671</v>
      </c>
      <c r="AK38" s="27">
        <v>0</v>
      </c>
      <c r="AL38" s="28">
        <f t="shared" si="13"/>
        <v>77.197916666666671</v>
      </c>
    </row>
    <row r="39" spans="1:38" x14ac:dyDescent="0.15">
      <c r="A39" s="2">
        <v>36</v>
      </c>
      <c r="B39" s="4">
        <v>130910105</v>
      </c>
      <c r="C39" s="3" t="s">
        <v>22</v>
      </c>
      <c r="D39" s="2">
        <v>71</v>
      </c>
      <c r="E39" s="2">
        <v>81</v>
      </c>
      <c r="F39" s="2">
        <v>73</v>
      </c>
      <c r="G39" s="2">
        <v>80</v>
      </c>
      <c r="H39" s="3" t="s">
        <v>18</v>
      </c>
      <c r="I39" s="2">
        <v>78</v>
      </c>
      <c r="J39" s="2">
        <v>68</v>
      </c>
      <c r="K39" s="13">
        <v>88</v>
      </c>
      <c r="L39" s="3" t="s">
        <v>18</v>
      </c>
      <c r="M39" s="2">
        <v>72</v>
      </c>
      <c r="N39" s="22">
        <f>D39*3+E39*3+F39*2+G39*1.5+I39*7.5+J39*3+K39*2+M39*2</f>
        <v>1831</v>
      </c>
      <c r="O39" s="22">
        <v>24</v>
      </c>
      <c r="P39" s="22">
        <f t="shared" si="8"/>
        <v>76.291666666666671</v>
      </c>
      <c r="R39" s="4">
        <v>130910105</v>
      </c>
      <c r="S39" s="3" t="s">
        <v>22</v>
      </c>
      <c r="T39" s="2">
        <v>69</v>
      </c>
      <c r="U39" s="2">
        <v>82</v>
      </c>
      <c r="V39" s="2">
        <v>80</v>
      </c>
      <c r="W39" s="2">
        <v>73</v>
      </c>
      <c r="X39" s="2">
        <v>72</v>
      </c>
      <c r="Y39" s="2">
        <v>82</v>
      </c>
      <c r="Z39" s="2">
        <v>83</v>
      </c>
      <c r="AA39" s="3" t="s">
        <v>18</v>
      </c>
      <c r="AB39" s="3" t="s">
        <v>18</v>
      </c>
      <c r="AC39" s="3" t="s">
        <v>18</v>
      </c>
      <c r="AD39" s="3" t="s">
        <v>18</v>
      </c>
      <c r="AE39" s="26">
        <f>T39*1.5+U39*1+V39*7.5+W39*2+X39*6+Y39*4+Z39*2</f>
        <v>1857.5</v>
      </c>
      <c r="AF39" s="26">
        <v>24</v>
      </c>
      <c r="AG39" s="26">
        <f t="shared" si="9"/>
        <v>77.395833333333329</v>
      </c>
      <c r="AH39" s="27">
        <f t="shared" si="10"/>
        <v>3688.5</v>
      </c>
      <c r="AI39" s="27">
        <f t="shared" si="11"/>
        <v>48</v>
      </c>
      <c r="AJ39" s="28">
        <f t="shared" si="12"/>
        <v>76.84375</v>
      </c>
      <c r="AK39" s="27">
        <v>0</v>
      </c>
      <c r="AL39" s="28">
        <f t="shared" si="13"/>
        <v>76.84375</v>
      </c>
    </row>
    <row r="40" spans="1:38" x14ac:dyDescent="0.15">
      <c r="A40" s="2">
        <v>37</v>
      </c>
      <c r="B40" s="4">
        <v>130910235</v>
      </c>
      <c r="C40" s="3" t="s">
        <v>87</v>
      </c>
      <c r="D40" s="2">
        <v>80</v>
      </c>
      <c r="E40" s="2">
        <v>81</v>
      </c>
      <c r="F40" s="2">
        <v>73</v>
      </c>
      <c r="G40" s="2">
        <v>69</v>
      </c>
      <c r="H40" s="2">
        <v>73</v>
      </c>
      <c r="I40" s="2">
        <v>78</v>
      </c>
      <c r="J40" s="2">
        <v>84</v>
      </c>
      <c r="K40" s="12" t="s">
        <v>18</v>
      </c>
      <c r="L40" s="3" t="s">
        <v>18</v>
      </c>
      <c r="M40" s="3" t="s">
        <v>18</v>
      </c>
      <c r="N40" s="22">
        <f>D40*3+E40*3+F40*2+G40*1.5+H40*2+I40*7.5+J40*3</f>
        <v>1715.5</v>
      </c>
      <c r="O40" s="22">
        <v>22</v>
      </c>
      <c r="P40" s="22">
        <f t="shared" si="8"/>
        <v>77.977272727272734</v>
      </c>
      <c r="R40" s="4">
        <v>130910235</v>
      </c>
      <c r="S40" s="3" t="s">
        <v>87</v>
      </c>
      <c r="T40" s="2">
        <v>63</v>
      </c>
      <c r="U40" s="2">
        <v>75</v>
      </c>
      <c r="V40" s="2">
        <v>73</v>
      </c>
      <c r="W40" s="2">
        <v>80</v>
      </c>
      <c r="X40" s="2">
        <v>83</v>
      </c>
      <c r="Y40" s="2">
        <v>72</v>
      </c>
      <c r="Z40" s="2">
        <v>82</v>
      </c>
      <c r="AA40" s="2">
        <v>67</v>
      </c>
      <c r="AB40" s="3" t="s">
        <v>18</v>
      </c>
      <c r="AC40" s="3" t="s">
        <v>18</v>
      </c>
      <c r="AD40" s="3" t="s">
        <v>18</v>
      </c>
      <c r="AE40" s="26">
        <f>T40*1.5+U40*1+V40*7.5+W40*2+X40*6+Y40*4+Z40*2+AA40*2</f>
        <v>1961</v>
      </c>
      <c r="AF40" s="26">
        <v>26</v>
      </c>
      <c r="AG40" s="26">
        <f t="shared" si="9"/>
        <v>75.42307692307692</v>
      </c>
      <c r="AH40" s="27">
        <f t="shared" si="10"/>
        <v>3676.5</v>
      </c>
      <c r="AI40" s="27">
        <f t="shared" si="11"/>
        <v>48</v>
      </c>
      <c r="AJ40" s="28">
        <f t="shared" si="12"/>
        <v>76.59375</v>
      </c>
      <c r="AK40" s="27">
        <v>0</v>
      </c>
      <c r="AL40" s="28">
        <f t="shared" si="13"/>
        <v>76.59375</v>
      </c>
    </row>
    <row r="41" spans="1:38" x14ac:dyDescent="0.15">
      <c r="A41" s="20">
        <v>38</v>
      </c>
      <c r="B41" s="4">
        <v>130910234</v>
      </c>
      <c r="C41" s="3" t="s">
        <v>86</v>
      </c>
      <c r="D41" s="2">
        <v>77</v>
      </c>
      <c r="E41" s="2">
        <v>85</v>
      </c>
      <c r="F41" s="2">
        <v>73</v>
      </c>
      <c r="G41" s="2">
        <v>87</v>
      </c>
      <c r="H41" s="2">
        <v>66</v>
      </c>
      <c r="I41" s="2">
        <v>74</v>
      </c>
      <c r="J41" s="2">
        <v>71</v>
      </c>
      <c r="K41" s="12" t="s">
        <v>18</v>
      </c>
      <c r="L41" s="3" t="s">
        <v>18</v>
      </c>
      <c r="M41" s="3" t="s">
        <v>18</v>
      </c>
      <c r="N41" s="22">
        <f>D41*3+E41*3+F41*2+G41*1.5+H41*2+I41*7.5+J41*3</f>
        <v>1662.5</v>
      </c>
      <c r="O41" s="22">
        <v>22</v>
      </c>
      <c r="P41" s="22">
        <f t="shared" si="8"/>
        <v>75.568181818181813</v>
      </c>
      <c r="R41" s="4">
        <v>130910234</v>
      </c>
      <c r="S41" s="3" t="s">
        <v>86</v>
      </c>
      <c r="T41" s="2">
        <v>72</v>
      </c>
      <c r="U41" s="2">
        <v>82</v>
      </c>
      <c r="V41" s="2">
        <v>78</v>
      </c>
      <c r="W41" s="2">
        <v>60</v>
      </c>
      <c r="X41" s="2">
        <v>84</v>
      </c>
      <c r="Y41" s="2">
        <v>77</v>
      </c>
      <c r="Z41" s="2">
        <v>78</v>
      </c>
      <c r="AA41" s="2">
        <v>75</v>
      </c>
      <c r="AB41" s="3" t="s">
        <v>18</v>
      </c>
      <c r="AC41" s="3" t="s">
        <v>18</v>
      </c>
      <c r="AD41" s="3" t="s">
        <v>18</v>
      </c>
      <c r="AE41" s="26">
        <f>T41*1.5+U41*1+V41*7.5+W41*2+X41*6+Y41*4+Z41*2+AA41*2</f>
        <v>2013</v>
      </c>
      <c r="AF41" s="26">
        <v>26</v>
      </c>
      <c r="AG41" s="26">
        <f t="shared" si="9"/>
        <v>77.42307692307692</v>
      </c>
      <c r="AH41" s="27">
        <f t="shared" si="10"/>
        <v>3675.5</v>
      </c>
      <c r="AI41" s="27">
        <f t="shared" si="11"/>
        <v>48</v>
      </c>
      <c r="AJ41" s="28">
        <f t="shared" si="12"/>
        <v>76.572916666666671</v>
      </c>
      <c r="AK41" s="27">
        <v>0</v>
      </c>
      <c r="AL41" s="28">
        <f t="shared" si="13"/>
        <v>76.572916666666671</v>
      </c>
    </row>
    <row r="42" spans="1:38" x14ac:dyDescent="0.15">
      <c r="A42" s="18">
        <v>39</v>
      </c>
      <c r="B42" s="4">
        <v>130910140</v>
      </c>
      <c r="C42" s="19" t="s">
        <v>53</v>
      </c>
      <c r="D42" s="2">
        <v>72</v>
      </c>
      <c r="E42" s="2">
        <v>73</v>
      </c>
      <c r="F42" s="2">
        <v>81</v>
      </c>
      <c r="G42" s="2">
        <v>86</v>
      </c>
      <c r="H42" s="3" t="s">
        <v>18</v>
      </c>
      <c r="I42" s="2">
        <v>81</v>
      </c>
      <c r="J42" s="4">
        <v>48</v>
      </c>
      <c r="K42" s="13">
        <v>89</v>
      </c>
      <c r="L42" s="3" t="s">
        <v>18</v>
      </c>
      <c r="M42" s="2">
        <v>88</v>
      </c>
      <c r="N42" s="22">
        <f>D42*3+E42*3+F42*2+G42*1.5+I42*7.5+J42*3+K42*2+M42*2</f>
        <v>1831.5</v>
      </c>
      <c r="O42" s="22">
        <v>24</v>
      </c>
      <c r="P42" s="22">
        <f t="shared" si="8"/>
        <v>76.3125</v>
      </c>
      <c r="R42" s="4">
        <v>130910140</v>
      </c>
      <c r="S42" s="3" t="s">
        <v>53</v>
      </c>
      <c r="T42" s="2">
        <v>79</v>
      </c>
      <c r="U42" s="2">
        <v>86</v>
      </c>
      <c r="V42" s="2">
        <v>80</v>
      </c>
      <c r="W42" s="2">
        <v>72</v>
      </c>
      <c r="X42" s="2">
        <v>70</v>
      </c>
      <c r="Y42" s="2">
        <v>67</v>
      </c>
      <c r="Z42" s="2">
        <v>77</v>
      </c>
      <c r="AA42" s="3" t="s">
        <v>18</v>
      </c>
      <c r="AB42" s="3" t="s">
        <v>18</v>
      </c>
      <c r="AC42" s="3" t="s">
        <v>18</v>
      </c>
      <c r="AD42" s="3" t="s">
        <v>18</v>
      </c>
      <c r="AE42" s="26">
        <f>T42*1.5+U42*1+V42*7.5+W42*2+X42*6+Y42*4+Z42*2</f>
        <v>1790.5</v>
      </c>
      <c r="AF42" s="26">
        <v>24</v>
      </c>
      <c r="AG42" s="26">
        <f t="shared" si="9"/>
        <v>74.604166666666671</v>
      </c>
      <c r="AH42" s="27">
        <f t="shared" si="10"/>
        <v>3622</v>
      </c>
      <c r="AI42" s="27">
        <f t="shared" si="11"/>
        <v>48</v>
      </c>
      <c r="AJ42" s="28">
        <f t="shared" si="12"/>
        <v>75.458333333333329</v>
      </c>
      <c r="AK42" s="27">
        <v>0</v>
      </c>
      <c r="AL42" s="28">
        <f t="shared" si="13"/>
        <v>75.458333333333329</v>
      </c>
    </row>
    <row r="43" spans="1:38" x14ac:dyDescent="0.15">
      <c r="A43" s="2">
        <v>40</v>
      </c>
      <c r="B43" s="4">
        <v>130910220</v>
      </c>
      <c r="C43" s="3" t="s">
        <v>73</v>
      </c>
      <c r="D43" s="2">
        <v>82</v>
      </c>
      <c r="E43" s="2">
        <v>78</v>
      </c>
      <c r="F43" s="2">
        <v>71</v>
      </c>
      <c r="G43" s="2">
        <v>69</v>
      </c>
      <c r="H43" s="2">
        <v>68</v>
      </c>
      <c r="I43" s="2">
        <v>71</v>
      </c>
      <c r="J43" s="2">
        <v>76</v>
      </c>
      <c r="K43" s="12" t="s">
        <v>18</v>
      </c>
      <c r="L43" s="3" t="s">
        <v>18</v>
      </c>
      <c r="M43" s="3" t="s">
        <v>18</v>
      </c>
      <c r="N43" s="22">
        <f t="shared" ref="N43:N48" si="14">D43*3+E43*3+F43*2+G43*1.5+H43*2+I43*7.5+J43*3</f>
        <v>1622</v>
      </c>
      <c r="O43" s="22">
        <v>22</v>
      </c>
      <c r="P43" s="22">
        <f t="shared" si="8"/>
        <v>73.727272727272734</v>
      </c>
      <c r="R43" s="4">
        <v>130910220</v>
      </c>
      <c r="S43" s="3" t="s">
        <v>73</v>
      </c>
      <c r="T43" s="2">
        <v>71</v>
      </c>
      <c r="U43" s="2">
        <v>78</v>
      </c>
      <c r="V43" s="2">
        <v>75</v>
      </c>
      <c r="W43" s="2">
        <v>77</v>
      </c>
      <c r="X43" s="2">
        <v>84</v>
      </c>
      <c r="Y43" s="2">
        <v>74</v>
      </c>
      <c r="Z43" s="2">
        <v>82</v>
      </c>
      <c r="AA43" s="2">
        <v>67</v>
      </c>
      <c r="AB43" s="3" t="s">
        <v>18</v>
      </c>
      <c r="AC43" s="3" t="s">
        <v>18</v>
      </c>
      <c r="AD43" s="3" t="s">
        <v>18</v>
      </c>
      <c r="AE43" s="26">
        <f>T43*1.5+U43*1+V43*7.5+W43*2+X43*6+Y43*4+Z43*2+AA43*2</f>
        <v>1999</v>
      </c>
      <c r="AF43" s="26">
        <v>26</v>
      </c>
      <c r="AG43" s="26">
        <f t="shared" si="9"/>
        <v>76.884615384615387</v>
      </c>
      <c r="AH43" s="27">
        <f t="shared" si="10"/>
        <v>3621</v>
      </c>
      <c r="AI43" s="27">
        <f t="shared" si="11"/>
        <v>48</v>
      </c>
      <c r="AJ43" s="28">
        <f t="shared" si="12"/>
        <v>75.4375</v>
      </c>
      <c r="AK43" s="27">
        <v>0</v>
      </c>
      <c r="AL43" s="28">
        <f t="shared" si="13"/>
        <v>75.4375</v>
      </c>
    </row>
    <row r="44" spans="1:38" x14ac:dyDescent="0.15">
      <c r="A44" s="18">
        <v>41</v>
      </c>
      <c r="B44" s="4">
        <v>130910205</v>
      </c>
      <c r="C44" s="19" t="s">
        <v>60</v>
      </c>
      <c r="D44" s="2">
        <v>68</v>
      </c>
      <c r="E44" s="2">
        <v>80</v>
      </c>
      <c r="F44" s="2">
        <v>79</v>
      </c>
      <c r="G44" s="2">
        <v>84</v>
      </c>
      <c r="H44" s="2">
        <v>86</v>
      </c>
      <c r="I44" s="2">
        <v>78</v>
      </c>
      <c r="J44" s="4">
        <v>51</v>
      </c>
      <c r="K44" s="12" t="s">
        <v>18</v>
      </c>
      <c r="L44" s="3" t="s">
        <v>18</v>
      </c>
      <c r="M44" s="3" t="s">
        <v>18</v>
      </c>
      <c r="N44" s="22">
        <f t="shared" si="14"/>
        <v>1638</v>
      </c>
      <c r="O44" s="22">
        <v>22</v>
      </c>
      <c r="P44" s="22">
        <f t="shared" si="8"/>
        <v>74.454545454545453</v>
      </c>
      <c r="R44" s="4">
        <v>130910205</v>
      </c>
      <c r="S44" s="19" t="s">
        <v>60</v>
      </c>
      <c r="T44" s="2">
        <v>75</v>
      </c>
      <c r="U44" s="2">
        <v>88</v>
      </c>
      <c r="V44" s="2">
        <v>81</v>
      </c>
      <c r="W44" s="2">
        <v>58</v>
      </c>
      <c r="X44" s="2">
        <v>84</v>
      </c>
      <c r="Y44" s="2">
        <v>60</v>
      </c>
      <c r="Z44" s="2">
        <v>79</v>
      </c>
      <c r="AA44" s="2">
        <v>74</v>
      </c>
      <c r="AB44" s="3" t="s">
        <v>18</v>
      </c>
      <c r="AC44" s="3" t="s">
        <v>18</v>
      </c>
      <c r="AD44" s="3" t="s">
        <v>18</v>
      </c>
      <c r="AE44" s="26">
        <f>T44*1.5+U44*1+V44*7.5+W44*2+X44*6+Y44*4+Z44*2+AA44*2</f>
        <v>1974</v>
      </c>
      <c r="AF44" s="26">
        <v>26</v>
      </c>
      <c r="AG44" s="26">
        <f t="shared" si="9"/>
        <v>75.92307692307692</v>
      </c>
      <c r="AH44" s="27">
        <f t="shared" si="10"/>
        <v>3612</v>
      </c>
      <c r="AI44" s="27">
        <f t="shared" si="11"/>
        <v>48</v>
      </c>
      <c r="AJ44" s="28">
        <f t="shared" si="12"/>
        <v>75.25</v>
      </c>
      <c r="AK44" s="27">
        <v>0</v>
      </c>
      <c r="AL44" s="28">
        <f t="shared" si="13"/>
        <v>75.25</v>
      </c>
    </row>
    <row r="45" spans="1:38" x14ac:dyDescent="0.15">
      <c r="A45" s="2">
        <v>42</v>
      </c>
      <c r="B45" s="4">
        <v>130910215</v>
      </c>
      <c r="C45" s="3" t="s">
        <v>68</v>
      </c>
      <c r="D45" s="2">
        <v>77</v>
      </c>
      <c r="E45" s="2">
        <v>73</v>
      </c>
      <c r="F45" s="2">
        <v>73</v>
      </c>
      <c r="G45" s="2">
        <v>84</v>
      </c>
      <c r="H45" s="2">
        <v>79</v>
      </c>
      <c r="I45" s="2">
        <v>82</v>
      </c>
      <c r="J45" s="2">
        <v>64</v>
      </c>
      <c r="K45" s="12" t="s">
        <v>18</v>
      </c>
      <c r="L45" s="3" t="s">
        <v>18</v>
      </c>
      <c r="M45" s="3" t="s">
        <v>18</v>
      </c>
      <c r="N45" s="22">
        <f t="shared" si="14"/>
        <v>1687</v>
      </c>
      <c r="O45" s="22">
        <v>22</v>
      </c>
      <c r="P45" s="22">
        <f t="shared" si="8"/>
        <v>76.681818181818187</v>
      </c>
      <c r="R45" s="4">
        <v>130910215</v>
      </c>
      <c r="S45" s="3" t="s">
        <v>68</v>
      </c>
      <c r="T45" s="2">
        <v>63</v>
      </c>
      <c r="U45" s="2">
        <v>88</v>
      </c>
      <c r="V45" s="2">
        <v>81</v>
      </c>
      <c r="W45" s="2">
        <v>72</v>
      </c>
      <c r="X45" s="2">
        <v>66</v>
      </c>
      <c r="Y45" s="2">
        <v>73</v>
      </c>
      <c r="Z45" s="2">
        <v>73</v>
      </c>
      <c r="AA45" s="2">
        <v>75</v>
      </c>
      <c r="AB45" s="3" t="s">
        <v>18</v>
      </c>
      <c r="AC45" s="3" t="s">
        <v>18</v>
      </c>
      <c r="AD45" s="3" t="s">
        <v>18</v>
      </c>
      <c r="AE45" s="26">
        <f>T45*1.5+U45*1+V45*7.5+W45*2+X45*6+Y45*4+Z45*2+AA45*2</f>
        <v>1918</v>
      </c>
      <c r="AF45" s="26">
        <v>26</v>
      </c>
      <c r="AG45" s="26">
        <f t="shared" si="9"/>
        <v>73.769230769230774</v>
      </c>
      <c r="AH45" s="27">
        <f t="shared" si="10"/>
        <v>3605</v>
      </c>
      <c r="AI45" s="27">
        <f t="shared" si="11"/>
        <v>48</v>
      </c>
      <c r="AJ45" s="28">
        <f t="shared" si="12"/>
        <v>75.104166666666671</v>
      </c>
      <c r="AK45" s="27">
        <v>0</v>
      </c>
      <c r="AL45" s="28">
        <f t="shared" si="13"/>
        <v>75.104166666666671</v>
      </c>
    </row>
    <row r="46" spans="1:38" x14ac:dyDescent="0.15">
      <c r="A46" s="2">
        <v>43</v>
      </c>
      <c r="B46" s="4">
        <v>130910226</v>
      </c>
      <c r="C46" s="3" t="s">
        <v>78</v>
      </c>
      <c r="D46" s="2">
        <v>69</v>
      </c>
      <c r="E46" s="2">
        <v>72</v>
      </c>
      <c r="F46" s="2">
        <v>71</v>
      </c>
      <c r="G46" s="2">
        <v>83</v>
      </c>
      <c r="H46" s="2">
        <v>78</v>
      </c>
      <c r="I46" s="2">
        <v>85</v>
      </c>
      <c r="J46" s="2">
        <v>62</v>
      </c>
      <c r="K46" s="12" t="s">
        <v>18</v>
      </c>
      <c r="L46" s="3" t="s">
        <v>18</v>
      </c>
      <c r="M46" s="3" t="s">
        <v>18</v>
      </c>
      <c r="N46" s="22">
        <f t="shared" si="14"/>
        <v>1669</v>
      </c>
      <c r="O46" s="22">
        <v>22</v>
      </c>
      <c r="P46" s="22">
        <f t="shared" si="8"/>
        <v>75.86363636363636</v>
      </c>
      <c r="R46" s="4">
        <v>130910226</v>
      </c>
      <c r="S46" s="3" t="s">
        <v>78</v>
      </c>
      <c r="T46" s="2">
        <v>63</v>
      </c>
      <c r="U46" s="2">
        <v>85</v>
      </c>
      <c r="V46" s="2">
        <v>82</v>
      </c>
      <c r="W46" s="2">
        <v>72</v>
      </c>
      <c r="X46" s="2">
        <v>71</v>
      </c>
      <c r="Y46" s="2">
        <v>65</v>
      </c>
      <c r="Z46" s="2">
        <v>69</v>
      </c>
      <c r="AA46" s="2">
        <v>73</v>
      </c>
      <c r="AB46" s="3" t="s">
        <v>18</v>
      </c>
      <c r="AC46" s="3" t="s">
        <v>18</v>
      </c>
      <c r="AD46" s="3" t="s">
        <v>18</v>
      </c>
      <c r="AE46" s="26">
        <f>T46*1.5+U46*1+V46*7.5+W46*2+X46*6+Y46*4+Z46*2+AA46*2</f>
        <v>1908.5</v>
      </c>
      <c r="AF46" s="26">
        <v>26</v>
      </c>
      <c r="AG46" s="26">
        <f t="shared" si="9"/>
        <v>73.40384615384616</v>
      </c>
      <c r="AH46" s="27">
        <f t="shared" si="10"/>
        <v>3577.5</v>
      </c>
      <c r="AI46" s="27">
        <f t="shared" si="11"/>
        <v>48</v>
      </c>
      <c r="AJ46" s="28">
        <f t="shared" si="12"/>
        <v>74.53125</v>
      </c>
      <c r="AK46" s="27">
        <v>0</v>
      </c>
      <c r="AL46" s="28">
        <f t="shared" si="13"/>
        <v>74.53125</v>
      </c>
    </row>
    <row r="47" spans="1:38" x14ac:dyDescent="0.15">
      <c r="A47" s="18">
        <v>44</v>
      </c>
      <c r="B47" s="4">
        <v>130910224</v>
      </c>
      <c r="C47" s="3" t="s">
        <v>76</v>
      </c>
      <c r="D47" s="2">
        <v>78</v>
      </c>
      <c r="E47" s="2">
        <v>78</v>
      </c>
      <c r="F47" s="2">
        <v>65</v>
      </c>
      <c r="G47" s="2">
        <v>77</v>
      </c>
      <c r="H47" s="2">
        <v>81</v>
      </c>
      <c r="I47" s="2">
        <v>80</v>
      </c>
      <c r="J47" s="2">
        <v>61</v>
      </c>
      <c r="K47" s="12" t="s">
        <v>18</v>
      </c>
      <c r="L47" s="3" t="s">
        <v>18</v>
      </c>
      <c r="M47" s="3" t="s">
        <v>18</v>
      </c>
      <c r="N47" s="22">
        <f t="shared" si="14"/>
        <v>1658.5</v>
      </c>
      <c r="O47" s="22">
        <v>22</v>
      </c>
      <c r="P47" s="22">
        <f t="shared" si="8"/>
        <v>75.38636363636364</v>
      </c>
      <c r="R47" s="4">
        <v>130910224</v>
      </c>
      <c r="S47" s="19" t="s">
        <v>76</v>
      </c>
      <c r="T47" s="2">
        <v>77</v>
      </c>
      <c r="U47" s="2">
        <v>75</v>
      </c>
      <c r="V47" s="2">
        <v>81</v>
      </c>
      <c r="W47" s="2">
        <v>56</v>
      </c>
      <c r="X47" s="2">
        <v>61</v>
      </c>
      <c r="Y47" s="2">
        <v>77</v>
      </c>
      <c r="Z47" s="2">
        <v>81</v>
      </c>
      <c r="AA47" s="2">
        <v>73</v>
      </c>
      <c r="AB47" s="3" t="s">
        <v>18</v>
      </c>
      <c r="AC47" s="3" t="s">
        <v>18</v>
      </c>
      <c r="AD47" s="2">
        <v>83</v>
      </c>
      <c r="AE47" s="26">
        <f>T47*1.5+U47*1+V47*7.5+W47*2+X47*6+Y47*4+Z47*2+AA47*2+AD47*2</f>
        <v>2058</v>
      </c>
      <c r="AF47" s="26">
        <v>28</v>
      </c>
      <c r="AG47" s="26">
        <f t="shared" si="9"/>
        <v>73.5</v>
      </c>
      <c r="AH47" s="27">
        <f t="shared" si="10"/>
        <v>3716.5</v>
      </c>
      <c r="AI47" s="27">
        <f t="shared" si="11"/>
        <v>50</v>
      </c>
      <c r="AJ47" s="28">
        <f t="shared" si="12"/>
        <v>74.33</v>
      </c>
      <c r="AK47" s="27">
        <v>0</v>
      </c>
      <c r="AL47" s="28">
        <f t="shared" si="13"/>
        <v>74.33</v>
      </c>
    </row>
    <row r="48" spans="1:38" x14ac:dyDescent="0.15">
      <c r="A48" s="2">
        <v>45</v>
      </c>
      <c r="B48" s="4">
        <v>130910113</v>
      </c>
      <c r="C48" s="3" t="s">
        <v>30</v>
      </c>
      <c r="D48" s="2">
        <v>68</v>
      </c>
      <c r="E48" s="2">
        <v>84</v>
      </c>
      <c r="F48" s="2">
        <v>71</v>
      </c>
      <c r="G48" s="2">
        <v>79</v>
      </c>
      <c r="H48" s="2">
        <v>66</v>
      </c>
      <c r="I48" s="2">
        <v>77</v>
      </c>
      <c r="J48" s="2">
        <v>66</v>
      </c>
      <c r="K48" s="12" t="s">
        <v>18</v>
      </c>
      <c r="L48" s="3" t="s">
        <v>18</v>
      </c>
      <c r="M48" s="3" t="s">
        <v>18</v>
      </c>
      <c r="N48" s="22">
        <f t="shared" si="14"/>
        <v>1624</v>
      </c>
      <c r="O48" s="22">
        <v>22</v>
      </c>
      <c r="P48" s="22">
        <f t="shared" si="8"/>
        <v>73.818181818181813</v>
      </c>
      <c r="R48" s="4">
        <v>130910113</v>
      </c>
      <c r="S48" s="3" t="s">
        <v>30</v>
      </c>
      <c r="T48" s="2">
        <v>71</v>
      </c>
      <c r="U48" s="2">
        <v>86</v>
      </c>
      <c r="V48" s="2">
        <v>76</v>
      </c>
      <c r="W48" s="2">
        <v>75</v>
      </c>
      <c r="X48" s="2">
        <v>67</v>
      </c>
      <c r="Y48" s="2">
        <v>73</v>
      </c>
      <c r="Z48" s="2">
        <v>85</v>
      </c>
      <c r="AA48" s="2">
        <v>78</v>
      </c>
      <c r="AB48" s="3" t="s">
        <v>18</v>
      </c>
      <c r="AC48" s="3" t="s">
        <v>18</v>
      </c>
      <c r="AD48" s="3" t="s">
        <v>18</v>
      </c>
      <c r="AE48" s="26">
        <f>T48*1.5+U48*1+V48*7.5+W48*2+X48*6+Y48*4+Z48*2+AA48*2</f>
        <v>1932.5</v>
      </c>
      <c r="AF48" s="26">
        <v>26</v>
      </c>
      <c r="AG48" s="26">
        <f t="shared" si="9"/>
        <v>74.32692307692308</v>
      </c>
      <c r="AH48" s="27">
        <f t="shared" si="10"/>
        <v>3556.5</v>
      </c>
      <c r="AI48" s="27">
        <f t="shared" si="11"/>
        <v>48</v>
      </c>
      <c r="AJ48" s="28">
        <f t="shared" si="12"/>
        <v>74.09375</v>
      </c>
      <c r="AK48" s="27">
        <v>0</v>
      </c>
      <c r="AL48" s="28">
        <f t="shared" si="13"/>
        <v>74.09375</v>
      </c>
    </row>
    <row r="49" spans="1:38" x14ac:dyDescent="0.15">
      <c r="A49" s="18">
        <v>46</v>
      </c>
      <c r="B49" s="4">
        <v>130910129</v>
      </c>
      <c r="C49" s="3" t="s">
        <v>44</v>
      </c>
      <c r="D49" s="2">
        <v>81</v>
      </c>
      <c r="E49" s="2">
        <v>64</v>
      </c>
      <c r="F49" s="2">
        <v>73</v>
      </c>
      <c r="G49" s="2">
        <v>79</v>
      </c>
      <c r="H49" s="3" t="s">
        <v>18</v>
      </c>
      <c r="I49" s="2">
        <v>83</v>
      </c>
      <c r="J49" s="2">
        <v>60</v>
      </c>
      <c r="K49" s="12" t="s">
        <v>18</v>
      </c>
      <c r="L49" s="3" t="s">
        <v>18</v>
      </c>
      <c r="M49" s="3" t="s">
        <v>18</v>
      </c>
      <c r="N49" s="22">
        <f>D49*3+E49*3+F49*2+G49*1.5+I49*7.5+J49*3</f>
        <v>1502</v>
      </c>
      <c r="O49" s="22">
        <v>20</v>
      </c>
      <c r="P49" s="22">
        <f t="shared" si="8"/>
        <v>75.099999999999994</v>
      </c>
      <c r="R49" s="4">
        <v>130910129</v>
      </c>
      <c r="S49" s="19" t="s">
        <v>44</v>
      </c>
      <c r="T49" s="2">
        <v>65</v>
      </c>
      <c r="U49" s="2">
        <v>83</v>
      </c>
      <c r="V49" s="2">
        <v>81</v>
      </c>
      <c r="W49" s="2">
        <v>55</v>
      </c>
      <c r="X49" s="2">
        <v>85</v>
      </c>
      <c r="Y49" s="2">
        <v>60</v>
      </c>
      <c r="Z49" s="2">
        <v>60</v>
      </c>
      <c r="AA49" s="2">
        <v>68</v>
      </c>
      <c r="AB49" s="3" t="s">
        <v>18</v>
      </c>
      <c r="AC49" s="2">
        <v>75</v>
      </c>
      <c r="AD49" s="3" t="s">
        <v>18</v>
      </c>
      <c r="AE49" s="26">
        <f>T49*1.5+U49*1+V49*7.5+W49*2+X49*6+Y49*4+Z49*2+AA49*2+AC49*2</f>
        <v>2054</v>
      </c>
      <c r="AF49" s="26">
        <v>28</v>
      </c>
      <c r="AG49" s="26">
        <f t="shared" si="9"/>
        <v>73.357142857142861</v>
      </c>
      <c r="AH49" s="27">
        <f t="shared" si="10"/>
        <v>3556</v>
      </c>
      <c r="AI49" s="27">
        <f t="shared" si="11"/>
        <v>48</v>
      </c>
      <c r="AJ49" s="28">
        <f t="shared" si="12"/>
        <v>74.083333333333329</v>
      </c>
      <c r="AK49" s="27">
        <v>0</v>
      </c>
      <c r="AL49" s="28">
        <f t="shared" si="13"/>
        <v>74.083333333333329</v>
      </c>
    </row>
    <row r="50" spans="1:38" x14ac:dyDescent="0.15">
      <c r="A50" s="20">
        <v>47</v>
      </c>
      <c r="B50" s="4">
        <v>130910139</v>
      </c>
      <c r="C50" s="3" t="s">
        <v>52</v>
      </c>
      <c r="D50" s="2">
        <v>80</v>
      </c>
      <c r="E50" s="2">
        <v>79</v>
      </c>
      <c r="F50" s="2">
        <v>79</v>
      </c>
      <c r="G50" s="2">
        <v>82</v>
      </c>
      <c r="H50" s="2">
        <v>80</v>
      </c>
      <c r="I50" s="2">
        <v>60</v>
      </c>
      <c r="J50" s="2">
        <v>72</v>
      </c>
      <c r="K50" s="13">
        <v>81</v>
      </c>
      <c r="L50" s="3" t="s">
        <v>18</v>
      </c>
      <c r="M50" s="3" t="s">
        <v>18</v>
      </c>
      <c r="N50" s="22">
        <f>D50*3+E50*3+F50*2+G50*1.5+H50*2+I50*7.5+J50*3+K50*2</f>
        <v>1746</v>
      </c>
      <c r="O50" s="22">
        <v>24</v>
      </c>
      <c r="P50" s="22">
        <f t="shared" si="8"/>
        <v>72.75</v>
      </c>
      <c r="R50" s="4">
        <v>130910139</v>
      </c>
      <c r="S50" s="3" t="s">
        <v>52</v>
      </c>
      <c r="T50" s="2">
        <v>82</v>
      </c>
      <c r="U50" s="2">
        <v>88</v>
      </c>
      <c r="V50" s="2">
        <v>70</v>
      </c>
      <c r="W50" s="2">
        <v>77</v>
      </c>
      <c r="X50" s="2">
        <v>80</v>
      </c>
      <c r="Y50" s="2">
        <v>65</v>
      </c>
      <c r="Z50" s="2">
        <v>88</v>
      </c>
      <c r="AA50" s="3" t="s">
        <v>18</v>
      </c>
      <c r="AB50" s="3" t="s">
        <v>18</v>
      </c>
      <c r="AC50" s="3" t="s">
        <v>18</v>
      </c>
      <c r="AD50" s="3" t="s">
        <v>18</v>
      </c>
      <c r="AE50" s="26">
        <f>T50*1.5+U50*1+V50*7.5+W50*2+X50*6+Y50*4+Z50*2</f>
        <v>1806</v>
      </c>
      <c r="AF50" s="26">
        <v>24</v>
      </c>
      <c r="AG50" s="26">
        <f t="shared" si="9"/>
        <v>75.25</v>
      </c>
      <c r="AH50" s="27">
        <f t="shared" si="10"/>
        <v>3552</v>
      </c>
      <c r="AI50" s="27">
        <f t="shared" si="11"/>
        <v>48</v>
      </c>
      <c r="AJ50" s="28">
        <f t="shared" si="12"/>
        <v>74</v>
      </c>
      <c r="AK50" s="27">
        <v>0</v>
      </c>
      <c r="AL50" s="28">
        <f t="shared" si="13"/>
        <v>74</v>
      </c>
    </row>
    <row r="51" spans="1:38" x14ac:dyDescent="0.15">
      <c r="A51" s="18">
        <v>48</v>
      </c>
      <c r="B51" s="4">
        <v>130910208</v>
      </c>
      <c r="C51" s="19" t="s">
        <v>63</v>
      </c>
      <c r="D51" s="2">
        <v>78</v>
      </c>
      <c r="E51" s="2">
        <v>72</v>
      </c>
      <c r="F51" s="2">
        <v>82</v>
      </c>
      <c r="G51" s="2">
        <v>77</v>
      </c>
      <c r="H51" s="2">
        <v>75</v>
      </c>
      <c r="I51" s="2">
        <v>77</v>
      </c>
      <c r="J51" s="4">
        <v>47</v>
      </c>
      <c r="K51" s="12" t="s">
        <v>18</v>
      </c>
      <c r="L51" s="3" t="s">
        <v>18</v>
      </c>
      <c r="M51" s="3" t="s">
        <v>18</v>
      </c>
      <c r="N51" s="22">
        <f>D51*3+E51*3+F51*2+G51*1.5+H51*2+I51*7.5+J51*3</f>
        <v>1598</v>
      </c>
      <c r="O51" s="22">
        <v>22</v>
      </c>
      <c r="P51" s="22">
        <f t="shared" si="8"/>
        <v>72.63636363636364</v>
      </c>
      <c r="R51" s="4">
        <v>130910208</v>
      </c>
      <c r="S51" s="19" t="s">
        <v>63</v>
      </c>
      <c r="T51" s="2">
        <v>78</v>
      </c>
      <c r="U51" s="2">
        <v>80</v>
      </c>
      <c r="V51" s="2">
        <v>79</v>
      </c>
      <c r="W51" s="2">
        <v>62</v>
      </c>
      <c r="X51" s="2">
        <v>89</v>
      </c>
      <c r="Y51" s="2">
        <v>51</v>
      </c>
      <c r="Z51" s="2">
        <v>71</v>
      </c>
      <c r="AA51" s="3" t="s">
        <v>18</v>
      </c>
      <c r="AB51" s="3" t="s">
        <v>18</v>
      </c>
      <c r="AC51" s="3" t="s">
        <v>18</v>
      </c>
      <c r="AD51" s="3" t="s">
        <v>18</v>
      </c>
      <c r="AE51" s="26">
        <f>T51*1.5+U51*1+V51*7.5+W51*2+X51*6+Y51*4+Z51*2</f>
        <v>1793.5</v>
      </c>
      <c r="AF51" s="26">
        <v>24</v>
      </c>
      <c r="AG51" s="26">
        <f t="shared" si="9"/>
        <v>74.729166666666671</v>
      </c>
      <c r="AH51" s="27">
        <f t="shared" si="10"/>
        <v>3391.5</v>
      </c>
      <c r="AI51" s="27">
        <f t="shared" si="11"/>
        <v>46</v>
      </c>
      <c r="AJ51" s="28">
        <f t="shared" si="12"/>
        <v>73.728260869565219</v>
      </c>
      <c r="AK51" s="27">
        <v>0</v>
      </c>
      <c r="AL51" s="28">
        <f t="shared" si="13"/>
        <v>73.728260869565219</v>
      </c>
    </row>
    <row r="52" spans="1:38" x14ac:dyDescent="0.15">
      <c r="A52" s="18">
        <v>49</v>
      </c>
      <c r="B52" s="4">
        <v>130910101</v>
      </c>
      <c r="C52" s="3" t="s">
        <v>17</v>
      </c>
      <c r="D52" s="2">
        <v>76</v>
      </c>
      <c r="E52" s="2">
        <v>62</v>
      </c>
      <c r="F52" s="2">
        <v>76</v>
      </c>
      <c r="G52" s="2">
        <v>77</v>
      </c>
      <c r="H52" s="2">
        <v>66</v>
      </c>
      <c r="I52" s="2">
        <v>79</v>
      </c>
      <c r="J52" s="2">
        <v>65</v>
      </c>
      <c r="K52" s="12" t="s">
        <v>18</v>
      </c>
      <c r="L52" s="3" t="s">
        <v>18</v>
      </c>
      <c r="M52" s="2">
        <v>84</v>
      </c>
      <c r="N52" s="22">
        <f>D52*3+E52*3+F52*2+G52*1.5+H52*2+I52*7.5+J52*3+M52*2</f>
        <v>1769</v>
      </c>
      <c r="O52" s="22">
        <v>24</v>
      </c>
      <c r="P52" s="22">
        <f t="shared" si="8"/>
        <v>73.708333333333329</v>
      </c>
      <c r="R52" s="4">
        <v>130910101</v>
      </c>
      <c r="S52" s="19" t="s">
        <v>17</v>
      </c>
      <c r="T52" s="2">
        <v>65</v>
      </c>
      <c r="U52" s="2">
        <v>80</v>
      </c>
      <c r="V52" s="2">
        <v>81</v>
      </c>
      <c r="W52" s="2">
        <v>61</v>
      </c>
      <c r="X52" s="2">
        <v>77</v>
      </c>
      <c r="Y52" s="2">
        <v>47</v>
      </c>
      <c r="Z52" s="2">
        <v>78</v>
      </c>
      <c r="AA52" s="3" t="s">
        <v>18</v>
      </c>
      <c r="AB52" s="3" t="s">
        <v>18</v>
      </c>
      <c r="AC52" s="3" t="s">
        <v>18</v>
      </c>
      <c r="AD52" s="3" t="s">
        <v>18</v>
      </c>
      <c r="AE52" s="26">
        <f>T52*1.5+U52*1+V52*7.5+W52*2+X52*6+Y52*4+Z52*2</f>
        <v>1713</v>
      </c>
      <c r="AF52" s="26">
        <v>24</v>
      </c>
      <c r="AG52" s="26">
        <f t="shared" si="9"/>
        <v>71.375</v>
      </c>
      <c r="AH52" s="27">
        <f t="shared" si="10"/>
        <v>3482</v>
      </c>
      <c r="AI52" s="27">
        <f t="shared" si="11"/>
        <v>48</v>
      </c>
      <c r="AJ52" s="28">
        <f t="shared" si="12"/>
        <v>72.541666666666671</v>
      </c>
      <c r="AK52" s="27">
        <v>0</v>
      </c>
      <c r="AL52" s="28">
        <f t="shared" si="13"/>
        <v>72.541666666666671</v>
      </c>
    </row>
    <row r="53" spans="1:38" x14ac:dyDescent="0.15">
      <c r="A53" s="18">
        <v>50</v>
      </c>
      <c r="B53" s="4">
        <v>130910106</v>
      </c>
      <c r="C53" s="3" t="s">
        <v>23</v>
      </c>
      <c r="D53" s="2">
        <v>71</v>
      </c>
      <c r="E53" s="2">
        <v>78</v>
      </c>
      <c r="F53" s="2">
        <v>63</v>
      </c>
      <c r="G53" s="2">
        <v>79</v>
      </c>
      <c r="H53" s="2">
        <v>63</v>
      </c>
      <c r="I53" s="2">
        <v>78</v>
      </c>
      <c r="J53" s="2">
        <v>65</v>
      </c>
      <c r="K53" s="12" t="s">
        <v>18</v>
      </c>
      <c r="L53" s="3" t="s">
        <v>18</v>
      </c>
      <c r="M53" s="3" t="s">
        <v>18</v>
      </c>
      <c r="N53" s="22">
        <f>D53*3+E53*3+F53*2+G53*1.5+H53*2+I53*7.5+J53*3</f>
        <v>1597.5</v>
      </c>
      <c r="O53" s="22">
        <v>22</v>
      </c>
      <c r="P53" s="22">
        <f t="shared" si="8"/>
        <v>72.61363636363636</v>
      </c>
      <c r="R53" s="4">
        <v>130910106</v>
      </c>
      <c r="S53" s="19" t="s">
        <v>23</v>
      </c>
      <c r="T53" s="2">
        <v>61</v>
      </c>
      <c r="U53" s="2">
        <v>85</v>
      </c>
      <c r="V53" s="2">
        <v>70</v>
      </c>
      <c r="W53" s="2">
        <v>54</v>
      </c>
      <c r="X53" s="2">
        <v>75</v>
      </c>
      <c r="Y53" s="2">
        <v>69</v>
      </c>
      <c r="Z53" s="2">
        <v>78</v>
      </c>
      <c r="AA53" s="2">
        <v>83</v>
      </c>
      <c r="AB53" s="3" t="s">
        <v>18</v>
      </c>
      <c r="AC53" s="3" t="s">
        <v>18</v>
      </c>
      <c r="AD53" s="3" t="s">
        <v>18</v>
      </c>
      <c r="AE53" s="26">
        <f>T53*1.5+U53*1+V53*7.5+W53*2+X53*6+Y53*4+Z53*2+AA53*2</f>
        <v>1857.5</v>
      </c>
      <c r="AF53" s="26">
        <v>26</v>
      </c>
      <c r="AG53" s="26">
        <f t="shared" si="9"/>
        <v>71.442307692307693</v>
      </c>
      <c r="AH53" s="27">
        <f t="shared" si="10"/>
        <v>3455</v>
      </c>
      <c r="AI53" s="27">
        <f t="shared" si="11"/>
        <v>48</v>
      </c>
      <c r="AJ53" s="28">
        <f t="shared" si="12"/>
        <v>71.979166666666671</v>
      </c>
      <c r="AK53" s="27">
        <v>0</v>
      </c>
      <c r="AL53" s="28">
        <f t="shared" si="13"/>
        <v>71.979166666666671</v>
      </c>
    </row>
    <row r="54" spans="1:38" x14ac:dyDescent="0.15">
      <c r="A54" s="20">
        <v>51</v>
      </c>
      <c r="B54" s="4">
        <v>130910238</v>
      </c>
      <c r="C54" s="3" t="s">
        <v>90</v>
      </c>
      <c r="D54" s="2">
        <v>70</v>
      </c>
      <c r="E54" s="2">
        <v>78</v>
      </c>
      <c r="F54" s="2">
        <v>68</v>
      </c>
      <c r="G54" s="2">
        <v>80</v>
      </c>
      <c r="H54" s="2">
        <v>74</v>
      </c>
      <c r="I54" s="2">
        <v>79</v>
      </c>
      <c r="J54" s="2">
        <v>61</v>
      </c>
      <c r="K54" s="12" t="s">
        <v>18</v>
      </c>
      <c r="L54" s="3" t="s">
        <v>18</v>
      </c>
      <c r="M54" s="3" t="s">
        <v>18</v>
      </c>
      <c r="N54" s="22">
        <f>D54*3+E54*3+F54*2+G54*1.5+H54*2+I54*7.5+J54*3</f>
        <v>1623.5</v>
      </c>
      <c r="O54" s="22">
        <v>22</v>
      </c>
      <c r="P54" s="22">
        <f t="shared" si="8"/>
        <v>73.795454545454547</v>
      </c>
      <c r="R54" s="4">
        <v>130910238</v>
      </c>
      <c r="S54" s="3" t="s">
        <v>90</v>
      </c>
      <c r="T54" s="2">
        <v>70</v>
      </c>
      <c r="U54" s="2">
        <v>77</v>
      </c>
      <c r="V54" s="2">
        <v>66</v>
      </c>
      <c r="W54" s="2">
        <v>62</v>
      </c>
      <c r="X54" s="2">
        <v>61</v>
      </c>
      <c r="Y54" s="2">
        <v>82</v>
      </c>
      <c r="Z54" s="2">
        <v>79</v>
      </c>
      <c r="AA54" s="2">
        <v>75</v>
      </c>
      <c r="AB54" s="3" t="s">
        <v>18</v>
      </c>
      <c r="AC54" s="3" t="s">
        <v>18</v>
      </c>
      <c r="AD54" s="2">
        <v>74</v>
      </c>
      <c r="AE54" s="26">
        <f>T54*1.5+U54*1+V54*7.5+W54*2+X54*6+Y54*4+Z54*2+AA54*2+AD54*2</f>
        <v>1951</v>
      </c>
      <c r="AF54" s="26">
        <v>28</v>
      </c>
      <c r="AG54" s="26">
        <f t="shared" si="9"/>
        <v>69.678571428571431</v>
      </c>
      <c r="AH54" s="27">
        <f t="shared" si="10"/>
        <v>3574.5</v>
      </c>
      <c r="AI54" s="27">
        <f t="shared" si="11"/>
        <v>50</v>
      </c>
      <c r="AJ54" s="28">
        <f t="shared" si="12"/>
        <v>71.489999999999995</v>
      </c>
      <c r="AK54" s="27">
        <v>0</v>
      </c>
      <c r="AL54" s="28">
        <f t="shared" si="13"/>
        <v>71.489999999999995</v>
      </c>
    </row>
    <row r="55" spans="1:38" x14ac:dyDescent="0.15">
      <c r="A55" s="18">
        <v>52</v>
      </c>
      <c r="B55" s="4">
        <v>130910103</v>
      </c>
      <c r="C55" s="3" t="s">
        <v>20</v>
      </c>
      <c r="D55" s="2">
        <v>78</v>
      </c>
      <c r="E55" s="2">
        <v>75</v>
      </c>
      <c r="F55" s="2">
        <v>62</v>
      </c>
      <c r="G55" s="2">
        <v>81</v>
      </c>
      <c r="H55" s="3" t="s">
        <v>18</v>
      </c>
      <c r="I55" s="2">
        <v>79</v>
      </c>
      <c r="J55" s="2">
        <v>65</v>
      </c>
      <c r="K55" s="13">
        <v>85</v>
      </c>
      <c r="L55" s="3" t="s">
        <v>18</v>
      </c>
      <c r="M55" s="2">
        <v>76</v>
      </c>
      <c r="N55" s="22">
        <f>D55*3+E55*3+F55*2+G55*1.5+I55*7.5+J55*3+K55*2+M55*2</f>
        <v>1814</v>
      </c>
      <c r="O55" s="22">
        <v>24</v>
      </c>
      <c r="P55" s="22">
        <f t="shared" si="8"/>
        <v>75.583333333333329</v>
      </c>
      <c r="R55" s="4">
        <v>130910103</v>
      </c>
      <c r="S55" s="19" t="s">
        <v>20</v>
      </c>
      <c r="T55" s="2">
        <v>72</v>
      </c>
      <c r="U55" s="2">
        <v>82</v>
      </c>
      <c r="V55" s="2">
        <v>72</v>
      </c>
      <c r="W55" s="2">
        <v>66</v>
      </c>
      <c r="X55" s="2">
        <v>69</v>
      </c>
      <c r="Y55" s="2">
        <v>42</v>
      </c>
      <c r="Z55" s="2">
        <v>81</v>
      </c>
      <c r="AA55" s="3" t="s">
        <v>18</v>
      </c>
      <c r="AB55" s="3" t="s">
        <v>18</v>
      </c>
      <c r="AC55" s="3" t="s">
        <v>18</v>
      </c>
      <c r="AD55" s="3" t="s">
        <v>18</v>
      </c>
      <c r="AE55" s="26">
        <f>T55*1.5+U55*1+V55*7.5+W55*2+X55*6+Y55*4+Z55*2</f>
        <v>1606</v>
      </c>
      <c r="AF55" s="26">
        <v>24</v>
      </c>
      <c r="AG55" s="26">
        <f t="shared" si="9"/>
        <v>66.916666666666671</v>
      </c>
      <c r="AH55" s="27">
        <f t="shared" si="10"/>
        <v>3420</v>
      </c>
      <c r="AI55" s="27">
        <f t="shared" si="11"/>
        <v>48</v>
      </c>
      <c r="AJ55" s="28">
        <f t="shared" si="12"/>
        <v>71.25</v>
      </c>
      <c r="AK55" s="27">
        <v>0</v>
      </c>
      <c r="AL55" s="28">
        <f t="shared" si="13"/>
        <v>71.25</v>
      </c>
    </row>
    <row r="56" spans="1:38" x14ac:dyDescent="0.15">
      <c r="A56" s="18">
        <v>53</v>
      </c>
      <c r="B56" s="4">
        <v>130910212</v>
      </c>
      <c r="C56" s="19" t="s">
        <v>65</v>
      </c>
      <c r="D56" s="2">
        <v>80</v>
      </c>
      <c r="E56" s="2">
        <v>73</v>
      </c>
      <c r="F56" s="2">
        <v>87</v>
      </c>
      <c r="G56" s="2">
        <v>75</v>
      </c>
      <c r="H56" s="2">
        <v>62</v>
      </c>
      <c r="I56" s="2">
        <v>70</v>
      </c>
      <c r="J56" s="4">
        <v>53</v>
      </c>
      <c r="K56" s="13">
        <v>84</v>
      </c>
      <c r="L56" s="3" t="s">
        <v>18</v>
      </c>
      <c r="M56" s="3" t="s">
        <v>18</v>
      </c>
      <c r="N56" s="22">
        <f>D56*3+E56*3+F56*2+G56*1.5+H56*2+I56*7.5+J56*3+K56*2</f>
        <v>1721.5</v>
      </c>
      <c r="O56" s="22">
        <v>24</v>
      </c>
      <c r="P56" s="22">
        <f t="shared" si="8"/>
        <v>71.729166666666671</v>
      </c>
      <c r="R56" s="4">
        <v>130910212</v>
      </c>
      <c r="S56" s="19" t="s">
        <v>65</v>
      </c>
      <c r="T56" s="2">
        <v>82</v>
      </c>
      <c r="U56" s="2">
        <v>76</v>
      </c>
      <c r="V56" s="2">
        <v>72</v>
      </c>
      <c r="W56" s="2">
        <v>49</v>
      </c>
      <c r="X56" s="2">
        <v>71</v>
      </c>
      <c r="Y56" s="2">
        <v>62</v>
      </c>
      <c r="Z56" s="2">
        <v>81</v>
      </c>
      <c r="AA56" s="3" t="s">
        <v>18</v>
      </c>
      <c r="AB56" s="3" t="s">
        <v>18</v>
      </c>
      <c r="AC56" s="3" t="s">
        <v>18</v>
      </c>
      <c r="AD56" s="3" t="s">
        <v>18</v>
      </c>
      <c r="AE56" s="26">
        <f>T56*1.5+U56*1+V56*7.5+W56*2+X56*6+Y56*4+Z56*2</f>
        <v>1673</v>
      </c>
      <c r="AF56" s="26">
        <v>24</v>
      </c>
      <c r="AG56" s="26">
        <f t="shared" si="9"/>
        <v>69.708333333333329</v>
      </c>
      <c r="AH56" s="27">
        <f t="shared" si="10"/>
        <v>3394.5</v>
      </c>
      <c r="AI56" s="27">
        <f t="shared" si="11"/>
        <v>48</v>
      </c>
      <c r="AJ56" s="28">
        <f t="shared" si="12"/>
        <v>70.71875</v>
      </c>
      <c r="AK56" s="27">
        <v>0</v>
      </c>
      <c r="AL56" s="28">
        <f t="shared" si="13"/>
        <v>70.71875</v>
      </c>
    </row>
    <row r="57" spans="1:38" x14ac:dyDescent="0.15">
      <c r="A57" s="18">
        <v>54</v>
      </c>
      <c r="B57" s="4">
        <v>130910114</v>
      </c>
      <c r="C57" s="19" t="s">
        <v>31</v>
      </c>
      <c r="D57" s="2">
        <v>74</v>
      </c>
      <c r="E57" s="2">
        <v>61</v>
      </c>
      <c r="F57" s="2">
        <v>61</v>
      </c>
      <c r="G57" s="2">
        <v>74</v>
      </c>
      <c r="H57" s="2">
        <v>77</v>
      </c>
      <c r="I57" s="2">
        <v>71</v>
      </c>
      <c r="J57" s="4">
        <v>52</v>
      </c>
      <c r="K57" s="12" t="s">
        <v>18</v>
      </c>
      <c r="L57" s="3" t="s">
        <v>18</v>
      </c>
      <c r="M57" s="3" t="s">
        <v>18</v>
      </c>
      <c r="N57" s="22">
        <f>D57*3+E57*3+F57*2+G57*1.5+H57*2+I57*7.5+J57*3</f>
        <v>1480.5</v>
      </c>
      <c r="O57" s="22">
        <v>22</v>
      </c>
      <c r="P57" s="22">
        <f t="shared" si="8"/>
        <v>67.295454545454547</v>
      </c>
      <c r="R57" s="4">
        <v>130910114</v>
      </c>
      <c r="S57" s="3" t="s">
        <v>31</v>
      </c>
      <c r="T57" s="2">
        <v>63</v>
      </c>
      <c r="U57" s="2">
        <v>85</v>
      </c>
      <c r="V57" s="2">
        <v>77</v>
      </c>
      <c r="W57" s="2">
        <v>79</v>
      </c>
      <c r="X57" s="2">
        <v>63</v>
      </c>
      <c r="Y57" s="2">
        <v>74</v>
      </c>
      <c r="Z57" s="2">
        <v>70</v>
      </c>
      <c r="AA57" s="2">
        <v>65</v>
      </c>
      <c r="AB57" s="3" t="s">
        <v>18</v>
      </c>
      <c r="AC57" s="3" t="s">
        <v>18</v>
      </c>
      <c r="AD57" s="3" t="s">
        <v>18</v>
      </c>
      <c r="AE57" s="26">
        <f>T57*1.5+U57*1+V57*7.5+W57*2+X57*6+Y57*4+Z57*2+AA57*2</f>
        <v>1859</v>
      </c>
      <c r="AF57" s="26">
        <v>26</v>
      </c>
      <c r="AG57" s="26">
        <f t="shared" si="9"/>
        <v>71.5</v>
      </c>
      <c r="AH57" s="27">
        <f t="shared" si="10"/>
        <v>3339.5</v>
      </c>
      <c r="AI57" s="27">
        <f t="shared" si="11"/>
        <v>48</v>
      </c>
      <c r="AJ57" s="28">
        <f t="shared" si="12"/>
        <v>69.572916666666671</v>
      </c>
      <c r="AK57" s="27">
        <v>0</v>
      </c>
      <c r="AL57" s="28">
        <f t="shared" si="13"/>
        <v>69.572916666666671</v>
      </c>
    </row>
    <row r="58" spans="1:38" x14ac:dyDescent="0.15">
      <c r="A58" s="18">
        <v>55</v>
      </c>
      <c r="B58" s="4">
        <v>130910137</v>
      </c>
      <c r="C58" s="3" t="s">
        <v>50</v>
      </c>
      <c r="D58" s="2">
        <v>69</v>
      </c>
      <c r="E58" s="2">
        <v>69</v>
      </c>
      <c r="F58" s="2">
        <v>71</v>
      </c>
      <c r="G58" s="2">
        <v>71</v>
      </c>
      <c r="H58" s="2">
        <v>62</v>
      </c>
      <c r="I58" s="2">
        <v>68</v>
      </c>
      <c r="J58" s="2">
        <v>60</v>
      </c>
      <c r="K58" s="13">
        <v>84</v>
      </c>
      <c r="L58" s="3" t="s">
        <v>18</v>
      </c>
      <c r="M58" s="3" t="s">
        <v>18</v>
      </c>
      <c r="N58" s="22">
        <f>D58*3+E58*3+F58*2+G58*1.5+H58*2+I58*7.5+J58*3+K58*2</f>
        <v>1644.5</v>
      </c>
      <c r="O58" s="22">
        <v>24</v>
      </c>
      <c r="P58" s="22">
        <f t="shared" si="8"/>
        <v>68.520833333333329</v>
      </c>
      <c r="R58" s="4">
        <v>130910137</v>
      </c>
      <c r="S58" s="19" t="s">
        <v>50</v>
      </c>
      <c r="T58" s="2">
        <v>82</v>
      </c>
      <c r="U58" s="2">
        <v>80</v>
      </c>
      <c r="V58" s="2">
        <v>64</v>
      </c>
      <c r="W58" s="2">
        <v>76</v>
      </c>
      <c r="X58" s="2">
        <v>83</v>
      </c>
      <c r="Y58" s="2">
        <v>54</v>
      </c>
      <c r="Z58" s="2">
        <v>68</v>
      </c>
      <c r="AA58" s="3" t="s">
        <v>18</v>
      </c>
      <c r="AB58" s="3" t="s">
        <v>18</v>
      </c>
      <c r="AC58" s="3" t="s">
        <v>18</v>
      </c>
      <c r="AD58" s="3" t="s">
        <v>18</v>
      </c>
      <c r="AE58" s="26">
        <f>T58*1.5+U58*1+V58*7.5+W58*2+X58*6+Y58*4+Z58*2</f>
        <v>1685</v>
      </c>
      <c r="AF58" s="26">
        <v>24</v>
      </c>
      <c r="AG58" s="26">
        <f t="shared" si="9"/>
        <v>70.208333333333329</v>
      </c>
      <c r="AH58" s="27">
        <f t="shared" si="10"/>
        <v>3329.5</v>
      </c>
      <c r="AI58" s="27">
        <f t="shared" si="11"/>
        <v>48</v>
      </c>
      <c r="AJ58" s="28">
        <f t="shared" si="12"/>
        <v>69.364583333333329</v>
      </c>
      <c r="AK58" s="27">
        <v>0</v>
      </c>
      <c r="AL58" s="28">
        <f t="shared" si="13"/>
        <v>69.364583333333329</v>
      </c>
    </row>
    <row r="59" spans="1:38" x14ac:dyDescent="0.15">
      <c r="A59" s="18">
        <v>56</v>
      </c>
      <c r="B59" s="4">
        <v>130910221</v>
      </c>
      <c r="C59" s="19" t="s">
        <v>74</v>
      </c>
      <c r="D59" s="2">
        <v>68</v>
      </c>
      <c r="E59" s="2">
        <v>73</v>
      </c>
      <c r="F59" s="2">
        <v>73</v>
      </c>
      <c r="G59" s="2">
        <v>74</v>
      </c>
      <c r="H59" s="2">
        <v>72</v>
      </c>
      <c r="I59" s="2">
        <v>80</v>
      </c>
      <c r="J59" s="4">
        <v>50</v>
      </c>
      <c r="K59" s="12" t="s">
        <v>18</v>
      </c>
      <c r="L59" s="3" t="s">
        <v>18</v>
      </c>
      <c r="M59" s="3" t="s">
        <v>18</v>
      </c>
      <c r="N59" s="22">
        <f>D59*3+E59*3+F59*2+G59*1.5+H59*2+I59*7.5+J59*3</f>
        <v>1574</v>
      </c>
      <c r="O59" s="22">
        <v>22</v>
      </c>
      <c r="P59" s="22">
        <f t="shared" si="8"/>
        <v>71.545454545454547</v>
      </c>
      <c r="R59" s="4">
        <v>130910221</v>
      </c>
      <c r="S59" s="19" t="s">
        <v>74</v>
      </c>
      <c r="T59" s="2">
        <v>79</v>
      </c>
      <c r="U59" s="2">
        <v>76</v>
      </c>
      <c r="V59" s="2">
        <v>77</v>
      </c>
      <c r="W59" s="2">
        <v>66</v>
      </c>
      <c r="X59" s="2">
        <v>67</v>
      </c>
      <c r="Y59" s="2">
        <v>40</v>
      </c>
      <c r="Z59" s="2">
        <v>76</v>
      </c>
      <c r="AA59" s="2">
        <v>76</v>
      </c>
      <c r="AB59" s="3" t="s">
        <v>18</v>
      </c>
      <c r="AC59" s="3" t="s">
        <v>18</v>
      </c>
      <c r="AD59" s="2">
        <v>60</v>
      </c>
      <c r="AE59" s="26">
        <f>T59*1.5+U59*1+V59*7.5+W59*2+X59*6+Y59*4+Z59*2+AA59*2+AD59*2</f>
        <v>1890</v>
      </c>
      <c r="AF59" s="26">
        <v>28</v>
      </c>
      <c r="AG59" s="26">
        <f t="shared" si="9"/>
        <v>67.5</v>
      </c>
      <c r="AH59" s="27">
        <f t="shared" si="10"/>
        <v>3464</v>
      </c>
      <c r="AI59" s="27">
        <f t="shared" si="11"/>
        <v>50</v>
      </c>
      <c r="AJ59" s="28">
        <f t="shared" si="12"/>
        <v>69.28</v>
      </c>
      <c r="AK59" s="27">
        <v>0</v>
      </c>
      <c r="AL59" s="28">
        <f t="shared" si="13"/>
        <v>69.28</v>
      </c>
    </row>
    <row r="60" spans="1:38" x14ac:dyDescent="0.15">
      <c r="A60" s="18">
        <v>57</v>
      </c>
      <c r="B60" s="4">
        <v>130910218</v>
      </c>
      <c r="C60" s="3" t="s">
        <v>71</v>
      </c>
      <c r="D60" s="2">
        <v>71</v>
      </c>
      <c r="E60" s="2">
        <v>77</v>
      </c>
      <c r="F60" s="2">
        <v>82</v>
      </c>
      <c r="G60" s="2">
        <v>78</v>
      </c>
      <c r="H60" s="2">
        <v>78</v>
      </c>
      <c r="I60" s="2">
        <v>60</v>
      </c>
      <c r="J60" s="2">
        <v>60</v>
      </c>
      <c r="K60" s="12" t="s">
        <v>18</v>
      </c>
      <c r="L60" s="3" t="s">
        <v>18</v>
      </c>
      <c r="M60" s="2">
        <v>75</v>
      </c>
      <c r="N60" s="22">
        <f>D60*3+E60*3+F60*2+G60*1.5+H60*2+I60*7.5+J60*3+M60*2</f>
        <v>1661</v>
      </c>
      <c r="O60" s="22">
        <v>24</v>
      </c>
      <c r="P60" s="22">
        <f t="shared" si="8"/>
        <v>69.208333333333329</v>
      </c>
      <c r="R60" s="4">
        <v>130910218</v>
      </c>
      <c r="S60" s="19" t="s">
        <v>71</v>
      </c>
      <c r="T60" s="2">
        <v>72</v>
      </c>
      <c r="U60" s="2">
        <v>80</v>
      </c>
      <c r="V60" s="2">
        <v>60</v>
      </c>
      <c r="W60" s="2">
        <v>50</v>
      </c>
      <c r="X60" s="2">
        <v>86</v>
      </c>
      <c r="Y60" s="2">
        <v>63</v>
      </c>
      <c r="Z60" s="2">
        <v>77</v>
      </c>
      <c r="AA60" s="3" t="s">
        <v>18</v>
      </c>
      <c r="AB60" s="3" t="s">
        <v>18</v>
      </c>
      <c r="AC60" s="3" t="s">
        <v>18</v>
      </c>
      <c r="AD60" s="3" t="s">
        <v>18</v>
      </c>
      <c r="AE60" s="26">
        <f>T60*1.5+U60*1+V60*7.5+W60*2+X60*6+Y60*4+Z60*2</f>
        <v>1660</v>
      </c>
      <c r="AF60" s="26">
        <v>24</v>
      </c>
      <c r="AG60" s="26">
        <f t="shared" si="9"/>
        <v>69.166666666666671</v>
      </c>
      <c r="AH60" s="27">
        <f t="shared" si="10"/>
        <v>3321</v>
      </c>
      <c r="AI60" s="27">
        <f t="shared" si="11"/>
        <v>48</v>
      </c>
      <c r="AJ60" s="28">
        <f t="shared" si="12"/>
        <v>69.1875</v>
      </c>
      <c r="AK60" s="27">
        <v>0</v>
      </c>
      <c r="AL60" s="28">
        <f t="shared" si="13"/>
        <v>69.1875</v>
      </c>
    </row>
    <row r="61" spans="1:38" x14ac:dyDescent="0.15">
      <c r="A61" s="18">
        <v>58</v>
      </c>
      <c r="B61" s="4">
        <v>130910124</v>
      </c>
      <c r="C61" s="3" t="s">
        <v>39</v>
      </c>
      <c r="D61" s="2">
        <v>78</v>
      </c>
      <c r="E61" s="2">
        <v>76</v>
      </c>
      <c r="F61" s="2">
        <v>79</v>
      </c>
      <c r="G61" s="2">
        <v>77</v>
      </c>
      <c r="H61" s="2">
        <v>83</v>
      </c>
      <c r="I61" s="2">
        <v>68</v>
      </c>
      <c r="J61" s="2">
        <v>64</v>
      </c>
      <c r="K61" s="12" t="s">
        <v>18</v>
      </c>
      <c r="L61" s="3" t="s">
        <v>18</v>
      </c>
      <c r="M61" s="2">
        <v>83</v>
      </c>
      <c r="N61" s="22">
        <f>D61*3+E61*3+F61*2+G61*1.5+H61*2+I61*7.5+J61*3+M61*2</f>
        <v>1769.5</v>
      </c>
      <c r="O61" s="22">
        <v>24</v>
      </c>
      <c r="P61" s="22">
        <f t="shared" si="8"/>
        <v>73.729166666666671</v>
      </c>
      <c r="R61" s="4">
        <v>130910124</v>
      </c>
      <c r="S61" s="19" t="s">
        <v>39</v>
      </c>
      <c r="T61" s="2">
        <v>70</v>
      </c>
      <c r="U61" s="2">
        <v>87</v>
      </c>
      <c r="V61" s="2">
        <v>67</v>
      </c>
      <c r="W61" s="2">
        <v>65</v>
      </c>
      <c r="X61" s="2">
        <v>69</v>
      </c>
      <c r="Y61" s="2">
        <v>43</v>
      </c>
      <c r="Z61" s="2">
        <v>72</v>
      </c>
      <c r="AA61" s="2">
        <v>67</v>
      </c>
      <c r="AB61" s="3" t="s">
        <v>18</v>
      </c>
      <c r="AC61" s="3" t="s">
        <v>18</v>
      </c>
      <c r="AD61" s="3" t="s">
        <v>18</v>
      </c>
      <c r="AE61" s="26">
        <f>T61*1.5+U61*1+V61*7.5+W61*2+X61*6+Y61*4+Z61*2+AA61*2</f>
        <v>1688.5</v>
      </c>
      <c r="AF61" s="26">
        <v>26</v>
      </c>
      <c r="AG61" s="26">
        <f t="shared" si="9"/>
        <v>64.942307692307693</v>
      </c>
      <c r="AH61" s="27">
        <f t="shared" si="10"/>
        <v>3458</v>
      </c>
      <c r="AI61" s="27">
        <f t="shared" si="11"/>
        <v>50</v>
      </c>
      <c r="AJ61" s="28">
        <f t="shared" si="12"/>
        <v>69.16</v>
      </c>
      <c r="AK61" s="27">
        <v>0</v>
      </c>
      <c r="AL61" s="28">
        <f t="shared" si="13"/>
        <v>69.16</v>
      </c>
    </row>
    <row r="62" spans="1:38" x14ac:dyDescent="0.15">
      <c r="A62" s="18">
        <v>59</v>
      </c>
      <c r="B62" s="4">
        <v>130910125</v>
      </c>
      <c r="C62" s="19" t="s">
        <v>40</v>
      </c>
      <c r="D62" s="2">
        <v>76</v>
      </c>
      <c r="E62" s="2">
        <v>71</v>
      </c>
      <c r="F62" s="2">
        <v>77</v>
      </c>
      <c r="G62" s="2">
        <v>83</v>
      </c>
      <c r="H62" s="2">
        <v>66</v>
      </c>
      <c r="I62" s="2">
        <v>70</v>
      </c>
      <c r="J62" s="4">
        <v>44</v>
      </c>
      <c r="K62" s="12" t="s">
        <v>18</v>
      </c>
      <c r="L62" s="3" t="s">
        <v>18</v>
      </c>
      <c r="M62" s="3" t="s">
        <v>18</v>
      </c>
      <c r="N62" s="22">
        <f>D62*3+E62*3+F62*2+G62*1.5+H62*2+I62*7.5+J62*3</f>
        <v>1508.5</v>
      </c>
      <c r="O62" s="22">
        <v>22</v>
      </c>
      <c r="P62" s="22">
        <f t="shared" si="8"/>
        <v>68.568181818181813</v>
      </c>
      <c r="R62" s="4">
        <v>130910125</v>
      </c>
      <c r="S62" s="19" t="s">
        <v>40</v>
      </c>
      <c r="T62" s="2">
        <v>62</v>
      </c>
      <c r="U62" s="2">
        <v>75</v>
      </c>
      <c r="V62" s="2">
        <v>81</v>
      </c>
      <c r="W62" s="2">
        <v>69</v>
      </c>
      <c r="X62" s="2">
        <v>82</v>
      </c>
      <c r="Y62" s="2">
        <v>26</v>
      </c>
      <c r="Z62" s="2">
        <v>68</v>
      </c>
      <c r="AA62" s="2">
        <v>65</v>
      </c>
      <c r="AB62" s="3" t="s">
        <v>18</v>
      </c>
      <c r="AC62" s="3" t="s">
        <v>18</v>
      </c>
      <c r="AD62" s="3" t="s">
        <v>18</v>
      </c>
      <c r="AE62" s="26">
        <f>T62*1.5+U62*1+V62*7.5+W62*2+X62*6+Y62*4+Z62*2+AA62*2</f>
        <v>1775.5</v>
      </c>
      <c r="AF62" s="26">
        <v>26</v>
      </c>
      <c r="AG62" s="26">
        <f t="shared" si="9"/>
        <v>68.288461538461533</v>
      </c>
      <c r="AH62" s="27">
        <f t="shared" si="10"/>
        <v>3284</v>
      </c>
      <c r="AI62" s="27">
        <f t="shared" si="11"/>
        <v>48</v>
      </c>
      <c r="AJ62" s="28">
        <f t="shared" si="12"/>
        <v>68.416666666666671</v>
      </c>
      <c r="AK62" s="27">
        <v>0</v>
      </c>
      <c r="AL62" s="28">
        <f t="shared" si="13"/>
        <v>68.416666666666671</v>
      </c>
    </row>
    <row r="63" spans="1:38" x14ac:dyDescent="0.15">
      <c r="A63" s="18">
        <v>60</v>
      </c>
      <c r="B63" s="4">
        <v>130910126</v>
      </c>
      <c r="C63" s="19" t="s">
        <v>41</v>
      </c>
      <c r="D63" s="2">
        <v>65</v>
      </c>
      <c r="E63" s="4">
        <v>56</v>
      </c>
      <c r="F63" s="2">
        <v>61</v>
      </c>
      <c r="G63" s="2">
        <v>84</v>
      </c>
      <c r="H63" s="2">
        <v>69</v>
      </c>
      <c r="I63" s="2">
        <v>75</v>
      </c>
      <c r="J63" s="4">
        <v>43</v>
      </c>
      <c r="K63" s="12" t="s">
        <v>18</v>
      </c>
      <c r="L63" s="3" t="s">
        <v>18</v>
      </c>
      <c r="M63" s="3" t="s">
        <v>18</v>
      </c>
      <c r="N63" s="22">
        <f>D63*3+E63*3+F63*2+G63*1.5+H63*2+I63*7.5+J63*3</f>
        <v>1440.5</v>
      </c>
      <c r="O63" s="22">
        <v>22</v>
      </c>
      <c r="P63" s="22">
        <f t="shared" si="8"/>
        <v>65.477272727272734</v>
      </c>
      <c r="R63" s="4">
        <v>130910126</v>
      </c>
      <c r="S63" s="19" t="s">
        <v>41</v>
      </c>
      <c r="T63" s="2">
        <v>63</v>
      </c>
      <c r="U63" s="2">
        <v>75</v>
      </c>
      <c r="V63" s="2">
        <v>78</v>
      </c>
      <c r="W63" s="2">
        <v>58</v>
      </c>
      <c r="X63" s="2">
        <v>77</v>
      </c>
      <c r="Y63" s="2">
        <v>54</v>
      </c>
      <c r="Z63" s="2">
        <v>69</v>
      </c>
      <c r="AA63" s="2">
        <v>68</v>
      </c>
      <c r="AB63" s="3" t="s">
        <v>18</v>
      </c>
      <c r="AC63" s="3" t="s">
        <v>18</v>
      </c>
      <c r="AD63" s="3" t="s">
        <v>18</v>
      </c>
      <c r="AE63" s="26">
        <f>T63*1.5+U63*1+V63*7.5+W63*2+X63*6+Y63*4+Z63*2+AA63*2</f>
        <v>1822.5</v>
      </c>
      <c r="AF63" s="26">
        <v>26</v>
      </c>
      <c r="AG63" s="26">
        <f t="shared" si="9"/>
        <v>70.09615384615384</v>
      </c>
      <c r="AH63" s="27">
        <f t="shared" si="10"/>
        <v>3263</v>
      </c>
      <c r="AI63" s="27">
        <f t="shared" si="11"/>
        <v>48</v>
      </c>
      <c r="AJ63" s="28">
        <f t="shared" si="12"/>
        <v>67.979166666666671</v>
      </c>
      <c r="AK63" s="27">
        <v>0</v>
      </c>
      <c r="AL63" s="28">
        <f t="shared" si="13"/>
        <v>67.979166666666671</v>
      </c>
    </row>
    <row r="64" spans="1:38" x14ac:dyDescent="0.15">
      <c r="A64" s="18">
        <v>61</v>
      </c>
      <c r="B64" s="4">
        <v>130910104</v>
      </c>
      <c r="C64" s="3" t="s">
        <v>21</v>
      </c>
      <c r="D64" s="2">
        <v>82</v>
      </c>
      <c r="E64" s="2">
        <v>93</v>
      </c>
      <c r="F64" s="2">
        <v>76</v>
      </c>
      <c r="G64" s="2">
        <v>83</v>
      </c>
      <c r="H64" s="2">
        <v>81</v>
      </c>
      <c r="I64" s="2">
        <v>77</v>
      </c>
      <c r="J64" s="2">
        <v>88</v>
      </c>
      <c r="K64" s="12" t="s">
        <v>18</v>
      </c>
      <c r="L64" s="3" t="s">
        <v>18</v>
      </c>
      <c r="M64" s="3" t="s">
        <v>18</v>
      </c>
      <c r="N64" s="22">
        <f>D64*3+E64*3+F64*2+G64*1.5+H64*2+I64*7.5+J64*3</f>
        <v>1805</v>
      </c>
      <c r="O64" s="22">
        <v>22</v>
      </c>
      <c r="P64" s="22">
        <f t="shared" si="8"/>
        <v>82.045454545454547</v>
      </c>
      <c r="R64" s="4">
        <v>130910104</v>
      </c>
      <c r="S64" s="19" t="s">
        <v>21</v>
      </c>
      <c r="T64" s="2">
        <v>78</v>
      </c>
      <c r="U64" s="2">
        <v>81</v>
      </c>
      <c r="V64" s="4">
        <v>0</v>
      </c>
      <c r="W64" s="2">
        <v>62</v>
      </c>
      <c r="X64" s="2">
        <v>88</v>
      </c>
      <c r="Y64" s="2">
        <v>62</v>
      </c>
      <c r="Z64" s="2">
        <v>86</v>
      </c>
      <c r="AA64" s="2">
        <v>79</v>
      </c>
      <c r="AB64" s="3" t="s">
        <v>18</v>
      </c>
      <c r="AC64" s="3" t="s">
        <v>18</v>
      </c>
      <c r="AD64" s="3" t="s">
        <v>18</v>
      </c>
      <c r="AE64" s="26">
        <f>T64*1.5+U64*1+V64*7.5+W64*2+X64*6+Y64*4+Z64*2+AA64*2</f>
        <v>1428</v>
      </c>
      <c r="AF64" s="26">
        <v>26</v>
      </c>
      <c r="AG64" s="26">
        <f t="shared" si="9"/>
        <v>54.92307692307692</v>
      </c>
      <c r="AH64" s="27">
        <f t="shared" si="10"/>
        <v>3233</v>
      </c>
      <c r="AI64" s="27">
        <f t="shared" si="11"/>
        <v>48</v>
      </c>
      <c r="AJ64" s="28">
        <f t="shared" si="12"/>
        <v>67.354166666666671</v>
      </c>
      <c r="AK64" s="27">
        <v>0</v>
      </c>
      <c r="AL64" s="28">
        <f t="shared" si="13"/>
        <v>67.354166666666671</v>
      </c>
    </row>
    <row r="65" spans="1:38" x14ac:dyDescent="0.15">
      <c r="A65" s="18">
        <v>62</v>
      </c>
      <c r="B65" s="4">
        <v>130910110</v>
      </c>
      <c r="C65" s="3" t="s">
        <v>27</v>
      </c>
      <c r="D65" s="2">
        <v>73</v>
      </c>
      <c r="E65" s="2">
        <v>74</v>
      </c>
      <c r="F65" s="2">
        <v>77</v>
      </c>
      <c r="G65" s="2">
        <v>75</v>
      </c>
      <c r="H65" s="2">
        <v>65</v>
      </c>
      <c r="I65" s="2">
        <v>65</v>
      </c>
      <c r="J65" s="2">
        <v>60</v>
      </c>
      <c r="K65" s="12" t="s">
        <v>18</v>
      </c>
      <c r="L65" s="3" t="s">
        <v>18</v>
      </c>
      <c r="M65" s="3" t="s">
        <v>18</v>
      </c>
      <c r="N65" s="22">
        <f>D65*3+E65*3+F65*2+G65*1.5+H65*2+I65*7.5+J65*3</f>
        <v>1505</v>
      </c>
      <c r="O65" s="22">
        <v>22</v>
      </c>
      <c r="P65" s="22">
        <f t="shared" si="8"/>
        <v>68.409090909090907</v>
      </c>
      <c r="R65" s="4">
        <v>130910110</v>
      </c>
      <c r="S65" s="19" t="s">
        <v>27</v>
      </c>
      <c r="T65" s="2">
        <v>61</v>
      </c>
      <c r="U65" s="2">
        <v>86</v>
      </c>
      <c r="V65" s="2">
        <v>66</v>
      </c>
      <c r="W65" s="2">
        <v>76</v>
      </c>
      <c r="X65" s="2">
        <v>65</v>
      </c>
      <c r="Y65" s="2">
        <v>48</v>
      </c>
      <c r="Z65" s="2">
        <v>76</v>
      </c>
      <c r="AA65" s="2">
        <v>67</v>
      </c>
      <c r="AB65" s="3" t="s">
        <v>18</v>
      </c>
      <c r="AC65" s="3" t="s">
        <v>18</v>
      </c>
      <c r="AD65" s="3" t="s">
        <v>18</v>
      </c>
      <c r="AE65" s="26">
        <f>T65*1.5+U65*1+V65*7.5+W65*2+X65*6+Y65*4+Z65*2+AA65*2</f>
        <v>1692.5</v>
      </c>
      <c r="AF65" s="26">
        <v>26</v>
      </c>
      <c r="AG65" s="26">
        <f t="shared" si="9"/>
        <v>65.09615384615384</v>
      </c>
      <c r="AH65" s="27">
        <f t="shared" si="10"/>
        <v>3197.5</v>
      </c>
      <c r="AI65" s="27">
        <f t="shared" si="11"/>
        <v>48</v>
      </c>
      <c r="AJ65" s="28">
        <f t="shared" si="12"/>
        <v>66.614583333333329</v>
      </c>
      <c r="AK65" s="27">
        <v>0</v>
      </c>
      <c r="AL65" s="28">
        <f t="shared" si="13"/>
        <v>66.614583333333329</v>
      </c>
    </row>
    <row r="66" spans="1:38" x14ac:dyDescent="0.15">
      <c r="A66" s="18">
        <v>63</v>
      </c>
      <c r="B66" s="4">
        <v>130910138</v>
      </c>
      <c r="C66" s="19" t="s">
        <v>51</v>
      </c>
      <c r="D66" s="2">
        <v>71</v>
      </c>
      <c r="E66" s="2">
        <v>70</v>
      </c>
      <c r="F66" s="2">
        <v>71</v>
      </c>
      <c r="G66" s="2">
        <v>64</v>
      </c>
      <c r="H66" s="2">
        <v>76</v>
      </c>
      <c r="I66" s="2">
        <v>64</v>
      </c>
      <c r="J66" s="4">
        <v>47</v>
      </c>
      <c r="K66" s="13">
        <v>82</v>
      </c>
      <c r="L66" s="3" t="s">
        <v>18</v>
      </c>
      <c r="M66" s="3" t="s">
        <v>18</v>
      </c>
      <c r="N66" s="22">
        <f>D66*3+E66*3+F66*2+G66*1.5+H66*2+I66*7.5+J66*3+K66*2</f>
        <v>1598</v>
      </c>
      <c r="O66" s="22">
        <v>24</v>
      </c>
      <c r="P66" s="22">
        <f t="shared" si="8"/>
        <v>66.583333333333329</v>
      </c>
      <c r="R66" s="4">
        <v>130910138</v>
      </c>
      <c r="S66" s="19" t="s">
        <v>51</v>
      </c>
      <c r="T66" s="2">
        <v>80</v>
      </c>
      <c r="U66" s="2">
        <v>80</v>
      </c>
      <c r="V66" s="2">
        <v>63</v>
      </c>
      <c r="W66" s="2">
        <v>75</v>
      </c>
      <c r="X66" s="2">
        <v>75</v>
      </c>
      <c r="Y66" s="2">
        <v>43</v>
      </c>
      <c r="Z66" s="2">
        <v>76</v>
      </c>
      <c r="AA66" s="3" t="s">
        <v>18</v>
      </c>
      <c r="AB66" s="3" t="s">
        <v>18</v>
      </c>
      <c r="AC66" s="3" t="s">
        <v>18</v>
      </c>
      <c r="AD66" s="3" t="s">
        <v>18</v>
      </c>
      <c r="AE66" s="26">
        <f>T66*1.5+U66*1+V66*7.5+W66*2+X66*6+Y66*4+Z66*2</f>
        <v>1596.5</v>
      </c>
      <c r="AF66" s="26">
        <v>24</v>
      </c>
      <c r="AG66" s="26">
        <f t="shared" si="9"/>
        <v>66.520833333333329</v>
      </c>
      <c r="AH66" s="27">
        <f t="shared" si="10"/>
        <v>3194.5</v>
      </c>
      <c r="AI66" s="27">
        <f t="shared" si="11"/>
        <v>48</v>
      </c>
      <c r="AJ66" s="28">
        <f t="shared" si="12"/>
        <v>66.552083333333329</v>
      </c>
      <c r="AK66" s="27">
        <v>0</v>
      </c>
      <c r="AL66" s="28">
        <f t="shared" si="13"/>
        <v>66.552083333333329</v>
      </c>
    </row>
    <row r="67" spans="1:38" x14ac:dyDescent="0.15">
      <c r="A67" s="18">
        <v>64</v>
      </c>
      <c r="B67" s="4">
        <v>130910133</v>
      </c>
      <c r="C67" s="19" t="s">
        <v>48</v>
      </c>
      <c r="D67" s="2">
        <v>76</v>
      </c>
      <c r="E67" s="2">
        <v>77</v>
      </c>
      <c r="F67" s="2">
        <v>80</v>
      </c>
      <c r="G67" s="2">
        <v>71</v>
      </c>
      <c r="H67" s="2">
        <v>63</v>
      </c>
      <c r="I67" s="2">
        <v>68</v>
      </c>
      <c r="J67" s="4">
        <v>50</v>
      </c>
      <c r="K67" s="12" t="s">
        <v>18</v>
      </c>
      <c r="L67" s="3" t="s">
        <v>18</v>
      </c>
      <c r="M67" s="3" t="s">
        <v>18</v>
      </c>
      <c r="N67" s="22">
        <f>D67*3+E67*3+F67*2+G67*1.5+H67*2+I67*7.5+J67*3</f>
        <v>1511.5</v>
      </c>
      <c r="O67" s="22">
        <v>22</v>
      </c>
      <c r="P67" s="22">
        <f t="shared" si="8"/>
        <v>68.704545454545453</v>
      </c>
      <c r="R67" s="4">
        <v>130910133</v>
      </c>
      <c r="S67" s="19" t="s">
        <v>48</v>
      </c>
      <c r="T67" s="2">
        <v>72</v>
      </c>
      <c r="U67" s="2">
        <v>80</v>
      </c>
      <c r="V67" s="2">
        <v>69</v>
      </c>
      <c r="W67" s="2">
        <v>33</v>
      </c>
      <c r="X67" s="2">
        <v>74</v>
      </c>
      <c r="Y67" s="2">
        <v>40</v>
      </c>
      <c r="Z67" s="2">
        <v>68</v>
      </c>
      <c r="AA67" s="2">
        <v>67</v>
      </c>
      <c r="AB67" s="2">
        <v>82</v>
      </c>
      <c r="AC67" s="3" t="s">
        <v>18</v>
      </c>
      <c r="AD67" s="3" t="s">
        <v>18</v>
      </c>
      <c r="AE67" s="26">
        <f>T67*1.5+U67*1+V67*7.5+W67*2+X67*6+Y67*4+Z67*2+AA67*2+AB67*1</f>
        <v>1727.5</v>
      </c>
      <c r="AF67" s="26">
        <v>27</v>
      </c>
      <c r="AG67" s="26">
        <f t="shared" si="9"/>
        <v>63.981481481481481</v>
      </c>
      <c r="AH67" s="27">
        <f t="shared" si="10"/>
        <v>3239</v>
      </c>
      <c r="AI67" s="27">
        <f t="shared" si="11"/>
        <v>49</v>
      </c>
      <c r="AJ67" s="28">
        <f t="shared" si="12"/>
        <v>66.102040816326536</v>
      </c>
      <c r="AK67" s="27">
        <v>0</v>
      </c>
      <c r="AL67" s="28">
        <f t="shared" si="13"/>
        <v>66.102040816326536</v>
      </c>
    </row>
    <row r="68" spans="1:38" x14ac:dyDescent="0.15">
      <c r="A68" s="18">
        <v>65</v>
      </c>
      <c r="B68" s="4">
        <v>130910127</v>
      </c>
      <c r="C68" s="19" t="s">
        <v>42</v>
      </c>
      <c r="D68" s="2">
        <v>67</v>
      </c>
      <c r="E68" s="4">
        <v>55</v>
      </c>
      <c r="F68" s="20">
        <v>68</v>
      </c>
      <c r="G68" s="2">
        <v>87</v>
      </c>
      <c r="H68" s="2">
        <v>73</v>
      </c>
      <c r="I68" s="2">
        <v>71</v>
      </c>
      <c r="J68" s="4">
        <v>41</v>
      </c>
      <c r="K68" s="12" t="s">
        <v>18</v>
      </c>
      <c r="L68" s="2">
        <v>70</v>
      </c>
      <c r="M68" s="3" t="s">
        <v>18</v>
      </c>
      <c r="N68" s="22">
        <f>D68*3+E68*3+F68*2+G68*1.5+H68*2+I68*7.5+J68*3+L68*1.5</f>
        <v>1539</v>
      </c>
      <c r="O68" s="22">
        <v>23.5</v>
      </c>
      <c r="P68" s="22">
        <f t="shared" ref="P68:P79" si="15">N68/O68</f>
        <v>65.489361702127653</v>
      </c>
      <c r="R68" s="4">
        <v>130910127</v>
      </c>
      <c r="S68" s="19" t="s">
        <v>42</v>
      </c>
      <c r="T68" s="2">
        <v>64</v>
      </c>
      <c r="U68" s="2">
        <v>82</v>
      </c>
      <c r="V68" s="2">
        <v>76</v>
      </c>
      <c r="W68" s="2">
        <v>70</v>
      </c>
      <c r="X68" s="2">
        <v>63</v>
      </c>
      <c r="Y68" s="2">
        <v>45</v>
      </c>
      <c r="Z68" s="2">
        <v>63</v>
      </c>
      <c r="AA68" s="2">
        <v>66</v>
      </c>
      <c r="AB68" s="3" t="s">
        <v>18</v>
      </c>
      <c r="AC68" s="3" t="s">
        <v>18</v>
      </c>
      <c r="AD68" s="3" t="s">
        <v>18</v>
      </c>
      <c r="AE68" s="26">
        <f>T68*1.5+U68*1+V68*7.5+W68*2+X68*6+Y68*4+Z68*2+AA68*2</f>
        <v>1704</v>
      </c>
      <c r="AF68" s="26">
        <v>26</v>
      </c>
      <c r="AG68" s="26">
        <f t="shared" ref="AG68:AG79" si="16">AE68/AF68</f>
        <v>65.538461538461533</v>
      </c>
      <c r="AH68" s="27">
        <f t="shared" ref="AH68:AH79" si="17">AE68+N68</f>
        <v>3243</v>
      </c>
      <c r="AI68" s="27">
        <f t="shared" ref="AI68:AI79" si="18">AF68+O68</f>
        <v>49.5</v>
      </c>
      <c r="AJ68" s="28">
        <f t="shared" ref="AJ68:AJ79" si="19">AH68/AI68</f>
        <v>65.515151515151516</v>
      </c>
      <c r="AK68" s="27">
        <v>0</v>
      </c>
      <c r="AL68" s="28">
        <f t="shared" ref="AL68:AL79" si="20">AJ68+AK68</f>
        <v>65.515151515151516</v>
      </c>
    </row>
    <row r="69" spans="1:38" x14ac:dyDescent="0.15">
      <c r="A69" s="18">
        <v>66</v>
      </c>
      <c r="B69" s="4">
        <v>130910213</v>
      </c>
      <c r="C69" s="3" t="s">
        <v>66</v>
      </c>
      <c r="D69" s="2">
        <v>74</v>
      </c>
      <c r="E69" s="2">
        <v>79</v>
      </c>
      <c r="F69" s="2">
        <v>80</v>
      </c>
      <c r="G69" s="2">
        <v>67</v>
      </c>
      <c r="H69" s="2">
        <v>77</v>
      </c>
      <c r="I69" s="2">
        <v>66</v>
      </c>
      <c r="J69" s="2">
        <v>64</v>
      </c>
      <c r="K69" s="13">
        <v>82</v>
      </c>
      <c r="L69" s="3" t="s">
        <v>18</v>
      </c>
      <c r="M69" s="3" t="s">
        <v>18</v>
      </c>
      <c r="N69" s="22">
        <f>D69*3+E69*3+F69*2+G69*1.5+H69*2+I69*7.5+J69*3+K69*2</f>
        <v>1724.5</v>
      </c>
      <c r="O69" s="22">
        <v>24</v>
      </c>
      <c r="P69" s="22">
        <f t="shared" si="15"/>
        <v>71.854166666666671</v>
      </c>
      <c r="R69" s="4">
        <v>130910213</v>
      </c>
      <c r="S69" s="19" t="s">
        <v>66</v>
      </c>
      <c r="T69" s="2">
        <v>68</v>
      </c>
      <c r="U69" s="2">
        <v>80</v>
      </c>
      <c r="V69" s="2">
        <v>56</v>
      </c>
      <c r="W69" s="2">
        <v>33</v>
      </c>
      <c r="X69" s="2">
        <v>78</v>
      </c>
      <c r="Y69" s="2">
        <v>27</v>
      </c>
      <c r="Z69" s="2">
        <v>79</v>
      </c>
      <c r="AA69" s="3" t="s">
        <v>18</v>
      </c>
      <c r="AB69" s="3" t="s">
        <v>18</v>
      </c>
      <c r="AC69" s="3" t="s">
        <v>18</v>
      </c>
      <c r="AD69" s="3" t="s">
        <v>18</v>
      </c>
      <c r="AE69" s="26">
        <f>T69*1.5+U69*1+V69*7.5+W69*2+X69*6+Y69*4+Z69*2</f>
        <v>1402</v>
      </c>
      <c r="AF69" s="26">
        <v>24</v>
      </c>
      <c r="AG69" s="26">
        <f t="shared" si="16"/>
        <v>58.416666666666664</v>
      </c>
      <c r="AH69" s="27">
        <f t="shared" si="17"/>
        <v>3126.5</v>
      </c>
      <c r="AI69" s="27">
        <f t="shared" si="18"/>
        <v>48</v>
      </c>
      <c r="AJ69" s="28">
        <f t="shared" si="19"/>
        <v>65.135416666666671</v>
      </c>
      <c r="AK69" s="27">
        <v>0</v>
      </c>
      <c r="AL69" s="28">
        <f t="shared" si="20"/>
        <v>65.135416666666671</v>
      </c>
    </row>
    <row r="70" spans="1:38" x14ac:dyDescent="0.15">
      <c r="A70" s="18">
        <v>67</v>
      </c>
      <c r="B70" s="4">
        <v>130910122</v>
      </c>
      <c r="C70" s="19" t="s">
        <v>37</v>
      </c>
      <c r="D70" s="2">
        <v>67</v>
      </c>
      <c r="E70" s="2">
        <v>67</v>
      </c>
      <c r="F70" s="2">
        <v>74</v>
      </c>
      <c r="G70" s="2">
        <v>87</v>
      </c>
      <c r="H70" s="2">
        <v>71</v>
      </c>
      <c r="I70" s="2">
        <v>75</v>
      </c>
      <c r="J70" s="4">
        <v>45</v>
      </c>
      <c r="K70" s="12" t="s">
        <v>18</v>
      </c>
      <c r="L70" s="3" t="s">
        <v>18</v>
      </c>
      <c r="M70" s="3" t="s">
        <v>18</v>
      </c>
      <c r="N70" s="22">
        <f>D70*3+E70*3+F70*2+G70*1.5+H70*2+I70*7.5+J70*3</f>
        <v>1520</v>
      </c>
      <c r="O70" s="22">
        <v>22</v>
      </c>
      <c r="P70" s="22">
        <f t="shared" si="15"/>
        <v>69.090909090909093</v>
      </c>
      <c r="R70" s="4">
        <v>130910122</v>
      </c>
      <c r="S70" s="19" t="s">
        <v>37</v>
      </c>
      <c r="T70" s="2">
        <v>65</v>
      </c>
      <c r="U70" s="2">
        <v>75</v>
      </c>
      <c r="V70" s="2">
        <v>68</v>
      </c>
      <c r="W70" s="2">
        <v>62</v>
      </c>
      <c r="X70" s="2">
        <v>64</v>
      </c>
      <c r="Y70" s="2">
        <v>25</v>
      </c>
      <c r="Z70" s="2">
        <v>77</v>
      </c>
      <c r="AA70" s="2">
        <v>69</v>
      </c>
      <c r="AB70" s="3" t="s">
        <v>18</v>
      </c>
      <c r="AC70" s="3" t="s">
        <v>18</v>
      </c>
      <c r="AD70" s="3" t="s">
        <v>18</v>
      </c>
      <c r="AE70" s="26">
        <f>T70*1.5+U70*1+V70*7.5+W70*2+X70*6+Y70*4+Z70*2+AA70*2</f>
        <v>1582.5</v>
      </c>
      <c r="AF70" s="26">
        <v>26</v>
      </c>
      <c r="AG70" s="26">
        <f t="shared" si="16"/>
        <v>60.865384615384613</v>
      </c>
      <c r="AH70" s="27">
        <f t="shared" si="17"/>
        <v>3102.5</v>
      </c>
      <c r="AI70" s="27">
        <f t="shared" si="18"/>
        <v>48</v>
      </c>
      <c r="AJ70" s="28">
        <f t="shared" si="19"/>
        <v>64.635416666666671</v>
      </c>
      <c r="AK70" s="27">
        <v>0</v>
      </c>
      <c r="AL70" s="28">
        <f t="shared" si="20"/>
        <v>64.635416666666671</v>
      </c>
    </row>
    <row r="71" spans="1:38" x14ac:dyDescent="0.15">
      <c r="A71" s="18">
        <v>68</v>
      </c>
      <c r="B71" s="4">
        <v>130910123</v>
      </c>
      <c r="C71" s="19" t="s">
        <v>38</v>
      </c>
      <c r="D71" s="2">
        <v>75</v>
      </c>
      <c r="E71" s="2">
        <v>63</v>
      </c>
      <c r="F71" s="2">
        <v>62</v>
      </c>
      <c r="G71" s="2">
        <v>86</v>
      </c>
      <c r="H71" s="2">
        <v>69</v>
      </c>
      <c r="I71" s="2">
        <v>70</v>
      </c>
      <c r="J71" s="4">
        <v>42</v>
      </c>
      <c r="K71" s="12" t="s">
        <v>18</v>
      </c>
      <c r="L71" s="3" t="s">
        <v>18</v>
      </c>
      <c r="M71" s="3" t="s">
        <v>18</v>
      </c>
      <c r="N71" s="22">
        <f>D71*3+E71*3+F71*2+G71*1.5+H71*2+I71*7.5+J71*3</f>
        <v>1456</v>
      </c>
      <c r="O71" s="22">
        <v>22</v>
      </c>
      <c r="P71" s="22">
        <f t="shared" si="15"/>
        <v>66.181818181818187</v>
      </c>
      <c r="R71" s="4">
        <v>130910123</v>
      </c>
      <c r="S71" s="19" t="s">
        <v>38</v>
      </c>
      <c r="T71" s="2">
        <v>62</v>
      </c>
      <c r="U71" s="2">
        <v>76</v>
      </c>
      <c r="V71" s="2">
        <v>68</v>
      </c>
      <c r="W71" s="2">
        <v>62</v>
      </c>
      <c r="X71" s="2">
        <v>61</v>
      </c>
      <c r="Y71" s="2">
        <v>61</v>
      </c>
      <c r="Z71" s="2">
        <v>48</v>
      </c>
      <c r="AA71" s="2">
        <v>67</v>
      </c>
      <c r="AB71" s="3" t="s">
        <v>18</v>
      </c>
      <c r="AC71" s="3" t="s">
        <v>18</v>
      </c>
      <c r="AD71" s="3" t="s">
        <v>18</v>
      </c>
      <c r="AE71" s="26">
        <f>T71*1.5+U71*1+V71*7.5+W71*2+X71*6+Y71*4+Z71*2+AA71*2</f>
        <v>1643</v>
      </c>
      <c r="AF71" s="26">
        <v>26</v>
      </c>
      <c r="AG71" s="26">
        <f t="shared" si="16"/>
        <v>63.192307692307693</v>
      </c>
      <c r="AH71" s="27">
        <f t="shared" si="17"/>
        <v>3099</v>
      </c>
      <c r="AI71" s="27">
        <f t="shared" si="18"/>
        <v>48</v>
      </c>
      <c r="AJ71" s="28">
        <f t="shared" si="19"/>
        <v>64.5625</v>
      </c>
      <c r="AK71" s="27">
        <v>0</v>
      </c>
      <c r="AL71" s="28">
        <f t="shared" si="20"/>
        <v>64.5625</v>
      </c>
    </row>
    <row r="72" spans="1:38" x14ac:dyDescent="0.15">
      <c r="A72" s="18">
        <v>69</v>
      </c>
      <c r="B72" s="4">
        <v>130910236</v>
      </c>
      <c r="C72" s="3" t="s">
        <v>88</v>
      </c>
      <c r="D72" s="2">
        <v>65</v>
      </c>
      <c r="E72" s="2">
        <v>79</v>
      </c>
      <c r="F72" s="2">
        <v>65</v>
      </c>
      <c r="G72" s="2">
        <v>60</v>
      </c>
      <c r="H72" s="2">
        <v>66</v>
      </c>
      <c r="I72" s="2">
        <v>70</v>
      </c>
      <c r="J72" s="2">
        <v>61</v>
      </c>
      <c r="K72" s="12" t="s">
        <v>18</v>
      </c>
      <c r="L72" s="3" t="s">
        <v>18</v>
      </c>
      <c r="M72" s="3" t="s">
        <v>18</v>
      </c>
      <c r="N72" s="22">
        <f>D72*3+E72*3+F72*2+G72*1.5+H72*2+I72*7.5+J72*3</f>
        <v>1492</v>
      </c>
      <c r="O72" s="22">
        <v>22</v>
      </c>
      <c r="P72" s="22">
        <f t="shared" si="15"/>
        <v>67.818181818181813</v>
      </c>
      <c r="R72" s="4">
        <v>130910236</v>
      </c>
      <c r="S72" s="19" t="s">
        <v>88</v>
      </c>
      <c r="T72" s="2">
        <v>61</v>
      </c>
      <c r="U72" s="2">
        <v>70</v>
      </c>
      <c r="V72" s="2">
        <v>66</v>
      </c>
      <c r="W72" s="2">
        <v>41</v>
      </c>
      <c r="X72" s="2">
        <v>61</v>
      </c>
      <c r="Y72" s="2">
        <v>45</v>
      </c>
      <c r="Z72" s="2">
        <v>80</v>
      </c>
      <c r="AA72" s="2">
        <v>62</v>
      </c>
      <c r="AB72" s="3" t="s">
        <v>18</v>
      </c>
      <c r="AC72" s="3" t="s">
        <v>18</v>
      </c>
      <c r="AD72" s="3" t="s">
        <v>18</v>
      </c>
      <c r="AE72" s="26">
        <f>T72*1.5+U72*1+V72*7.5+W72*2+X72*6+Y72*4+Z72*2+AA72*2</f>
        <v>1568.5</v>
      </c>
      <c r="AF72" s="26">
        <v>26</v>
      </c>
      <c r="AG72" s="26">
        <f t="shared" si="16"/>
        <v>60.32692307692308</v>
      </c>
      <c r="AH72" s="27">
        <f t="shared" si="17"/>
        <v>3060.5</v>
      </c>
      <c r="AI72" s="27">
        <f t="shared" si="18"/>
        <v>48</v>
      </c>
      <c r="AJ72" s="28">
        <f t="shared" si="19"/>
        <v>63.760416666666664</v>
      </c>
      <c r="AK72" s="27">
        <v>0</v>
      </c>
      <c r="AL72" s="28">
        <f t="shared" si="20"/>
        <v>63.760416666666664</v>
      </c>
    </row>
    <row r="73" spans="1:38" x14ac:dyDescent="0.15">
      <c r="A73" s="18">
        <v>70</v>
      </c>
      <c r="B73" s="4">
        <v>130910117</v>
      </c>
      <c r="C73" s="3" t="s">
        <v>34</v>
      </c>
      <c r="D73" s="2">
        <v>72</v>
      </c>
      <c r="E73" s="2">
        <v>72</v>
      </c>
      <c r="F73" s="2">
        <v>69</v>
      </c>
      <c r="G73" s="2">
        <v>68</v>
      </c>
      <c r="H73" s="2">
        <v>60</v>
      </c>
      <c r="I73" s="2">
        <v>63</v>
      </c>
      <c r="J73" s="2">
        <v>61</v>
      </c>
      <c r="K73" s="12" t="s">
        <v>18</v>
      </c>
      <c r="L73" s="3" t="s">
        <v>18</v>
      </c>
      <c r="M73" s="3" t="s">
        <v>18</v>
      </c>
      <c r="N73" s="22">
        <f>D73*3+E73*3+F73*2+G73*1.5+H73*2+I73*7.5+J73*3</f>
        <v>1447.5</v>
      </c>
      <c r="O73" s="22">
        <v>22</v>
      </c>
      <c r="P73" s="22">
        <f t="shared" si="15"/>
        <v>65.795454545454547</v>
      </c>
      <c r="R73" s="4">
        <v>130910117</v>
      </c>
      <c r="S73" s="19" t="s">
        <v>34</v>
      </c>
      <c r="T73" s="2">
        <v>65</v>
      </c>
      <c r="U73" s="2">
        <v>84</v>
      </c>
      <c r="V73" s="2">
        <v>61</v>
      </c>
      <c r="W73" s="2">
        <v>48</v>
      </c>
      <c r="X73" s="2">
        <v>67</v>
      </c>
      <c r="Y73" s="2">
        <v>38</v>
      </c>
      <c r="Z73" s="2">
        <v>71</v>
      </c>
      <c r="AA73" s="2">
        <v>79</v>
      </c>
      <c r="AB73" s="2">
        <v>78</v>
      </c>
      <c r="AC73" s="3" t="s">
        <v>18</v>
      </c>
      <c r="AD73" s="3" t="s">
        <v>18</v>
      </c>
      <c r="AE73" s="26">
        <f>T73*1.5+U73*1+V73*7.5+W73*2+X73*6+Y73*4+Z73*2+AA73*2+AB73*1</f>
        <v>1667</v>
      </c>
      <c r="AF73" s="26">
        <v>27</v>
      </c>
      <c r="AG73" s="26">
        <f t="shared" si="16"/>
        <v>61.74074074074074</v>
      </c>
      <c r="AH73" s="27">
        <f t="shared" si="17"/>
        <v>3114.5</v>
      </c>
      <c r="AI73" s="27">
        <f t="shared" si="18"/>
        <v>49</v>
      </c>
      <c r="AJ73" s="28">
        <f t="shared" si="19"/>
        <v>63.561224489795919</v>
      </c>
      <c r="AK73" s="27">
        <v>0</v>
      </c>
      <c r="AL73" s="28">
        <f t="shared" si="20"/>
        <v>63.561224489795919</v>
      </c>
    </row>
    <row r="74" spans="1:38" x14ac:dyDescent="0.15">
      <c r="A74" s="18">
        <v>71</v>
      </c>
      <c r="B74" s="4">
        <v>130910219</v>
      </c>
      <c r="C74" s="19" t="s">
        <v>72</v>
      </c>
      <c r="D74" s="2">
        <v>62</v>
      </c>
      <c r="E74" s="2">
        <v>67</v>
      </c>
      <c r="F74" s="2">
        <v>61</v>
      </c>
      <c r="G74" s="2">
        <v>64</v>
      </c>
      <c r="H74" s="2">
        <v>61</v>
      </c>
      <c r="I74" s="4">
        <v>52</v>
      </c>
      <c r="J74" s="2">
        <v>61</v>
      </c>
      <c r="K74" s="13">
        <v>84</v>
      </c>
      <c r="L74" s="3" t="s">
        <v>18</v>
      </c>
      <c r="M74" s="3" t="s">
        <v>18</v>
      </c>
      <c r="N74" s="22">
        <f>D74*3+E74*3+F74*2+G74*1.5+H74*2+I74*7.5+J74*3+K74*2</f>
        <v>1468</v>
      </c>
      <c r="O74" s="22">
        <v>24</v>
      </c>
      <c r="P74" s="22">
        <f t="shared" si="15"/>
        <v>61.166666666666664</v>
      </c>
      <c r="R74" s="4">
        <v>130910219</v>
      </c>
      <c r="S74" s="19" t="s">
        <v>72</v>
      </c>
      <c r="T74" s="2">
        <v>63</v>
      </c>
      <c r="U74" s="2">
        <v>80</v>
      </c>
      <c r="V74" s="2">
        <v>58</v>
      </c>
      <c r="W74" s="2">
        <v>28</v>
      </c>
      <c r="X74" s="2">
        <v>81</v>
      </c>
      <c r="Y74" s="2">
        <v>35</v>
      </c>
      <c r="Z74" s="2">
        <v>51</v>
      </c>
      <c r="AA74" s="3" t="s">
        <v>18</v>
      </c>
      <c r="AB74" s="3" t="s">
        <v>18</v>
      </c>
      <c r="AC74" s="3" t="s">
        <v>18</v>
      </c>
      <c r="AD74" s="3" t="s">
        <v>18</v>
      </c>
      <c r="AE74" s="26">
        <f>T74*1.5+U74*1+V74*7.5+W74*2+X74*6+Y74*4+Z74*2</f>
        <v>1393.5</v>
      </c>
      <c r="AF74" s="26">
        <v>24</v>
      </c>
      <c r="AG74" s="26">
        <f t="shared" si="16"/>
        <v>58.0625</v>
      </c>
      <c r="AH74" s="27">
        <f t="shared" si="17"/>
        <v>2861.5</v>
      </c>
      <c r="AI74" s="27">
        <f t="shared" si="18"/>
        <v>48</v>
      </c>
      <c r="AJ74" s="28">
        <f t="shared" si="19"/>
        <v>59.614583333333336</v>
      </c>
      <c r="AK74" s="27">
        <v>0</v>
      </c>
      <c r="AL74" s="28">
        <f t="shared" si="20"/>
        <v>59.614583333333336</v>
      </c>
    </row>
    <row r="75" spans="1:38" x14ac:dyDescent="0.15">
      <c r="A75" s="18">
        <v>72</v>
      </c>
      <c r="B75" s="4">
        <v>130910225</v>
      </c>
      <c r="C75" s="3" t="s">
        <v>77</v>
      </c>
      <c r="D75" s="2">
        <v>79</v>
      </c>
      <c r="E75" s="2">
        <v>78</v>
      </c>
      <c r="F75" s="2">
        <v>63</v>
      </c>
      <c r="G75" s="2">
        <v>60</v>
      </c>
      <c r="H75" s="2">
        <v>72</v>
      </c>
      <c r="I75" s="2">
        <v>66</v>
      </c>
      <c r="J75" s="2">
        <v>69</v>
      </c>
      <c r="K75" s="12" t="s">
        <v>18</v>
      </c>
      <c r="L75" s="2">
        <v>73</v>
      </c>
      <c r="M75" s="3" t="s">
        <v>18</v>
      </c>
      <c r="N75" s="22">
        <f>D75*3+E75*3+F75*2+G75*1.5+H75*2+I75*7.5+J75*3+L75*1.5</f>
        <v>1642.5</v>
      </c>
      <c r="O75" s="22">
        <v>23.5</v>
      </c>
      <c r="P75" s="22">
        <f t="shared" si="15"/>
        <v>69.893617021276597</v>
      </c>
      <c r="R75" s="4">
        <v>130910225</v>
      </c>
      <c r="S75" s="19" t="s">
        <v>77</v>
      </c>
      <c r="T75" s="2">
        <v>79</v>
      </c>
      <c r="U75" s="2">
        <v>60</v>
      </c>
      <c r="V75" s="2">
        <v>39</v>
      </c>
      <c r="W75" s="2">
        <v>46</v>
      </c>
      <c r="X75" s="2">
        <v>57</v>
      </c>
      <c r="Y75" s="2">
        <v>21</v>
      </c>
      <c r="Z75" s="2">
        <v>76</v>
      </c>
      <c r="AA75" s="2">
        <v>67</v>
      </c>
      <c r="AB75" s="3" t="s">
        <v>18</v>
      </c>
      <c r="AC75" s="3" t="s">
        <v>18</v>
      </c>
      <c r="AD75" s="3" t="s">
        <v>18</v>
      </c>
      <c r="AE75" s="26">
        <f>T75*1.5+U75*1+V75*7.5+W75*2+X75*6+Y75*4+Z75*2+AA75*2</f>
        <v>1275</v>
      </c>
      <c r="AF75" s="26">
        <v>26</v>
      </c>
      <c r="AG75" s="26">
        <f t="shared" si="16"/>
        <v>49.03846153846154</v>
      </c>
      <c r="AH75" s="27">
        <f t="shared" si="17"/>
        <v>2917.5</v>
      </c>
      <c r="AI75" s="27">
        <f t="shared" si="18"/>
        <v>49.5</v>
      </c>
      <c r="AJ75" s="28">
        <f t="shared" si="19"/>
        <v>58.939393939393938</v>
      </c>
      <c r="AK75" s="27">
        <v>0</v>
      </c>
      <c r="AL75" s="28">
        <f t="shared" si="20"/>
        <v>58.939393939393938</v>
      </c>
    </row>
    <row r="76" spans="1:38" x14ac:dyDescent="0.15">
      <c r="A76" s="18">
        <v>73</v>
      </c>
      <c r="B76" s="4">
        <v>130910232</v>
      </c>
      <c r="C76" s="19" t="s">
        <v>84</v>
      </c>
      <c r="D76" s="2">
        <v>64</v>
      </c>
      <c r="E76" s="2">
        <v>77</v>
      </c>
      <c r="F76" s="2">
        <v>68</v>
      </c>
      <c r="G76" s="2">
        <v>71</v>
      </c>
      <c r="H76" s="2">
        <v>64</v>
      </c>
      <c r="I76" s="2">
        <v>70</v>
      </c>
      <c r="J76" s="4">
        <v>40</v>
      </c>
      <c r="K76" s="12" t="s">
        <v>18</v>
      </c>
      <c r="L76" s="3" t="s">
        <v>18</v>
      </c>
      <c r="M76" s="3" t="s">
        <v>18</v>
      </c>
      <c r="N76" s="22">
        <f>D76*3+E76*3+F76*2+G76*1.5+H76*2+I76*7.5+J76*3</f>
        <v>1438.5</v>
      </c>
      <c r="O76" s="22">
        <v>22</v>
      </c>
      <c r="P76" s="22">
        <f t="shared" si="15"/>
        <v>65.38636363636364</v>
      </c>
      <c r="R76" s="4">
        <v>130910232</v>
      </c>
      <c r="S76" s="19" t="s">
        <v>84</v>
      </c>
      <c r="T76" s="2">
        <v>62</v>
      </c>
      <c r="U76" s="2">
        <v>75</v>
      </c>
      <c r="V76" s="2">
        <v>64</v>
      </c>
      <c r="W76" s="2">
        <v>35</v>
      </c>
      <c r="X76" s="2">
        <v>63</v>
      </c>
      <c r="Y76" s="2">
        <v>32</v>
      </c>
      <c r="Z76" s="2">
        <v>79</v>
      </c>
      <c r="AA76" s="2">
        <v>67</v>
      </c>
      <c r="AB76" s="3" t="s">
        <v>18</v>
      </c>
      <c r="AC76" s="3" t="s">
        <v>18</v>
      </c>
      <c r="AD76" s="3" t="s">
        <v>18</v>
      </c>
      <c r="AE76" s="26">
        <f>T76*1.5+U76*1+V76*7.5+W76*2+X76*6+Y76*4+Z76*2</f>
        <v>1382</v>
      </c>
      <c r="AF76" s="26">
        <v>26</v>
      </c>
      <c r="AG76" s="26">
        <f t="shared" si="16"/>
        <v>53.153846153846153</v>
      </c>
      <c r="AH76" s="27">
        <f t="shared" si="17"/>
        <v>2820.5</v>
      </c>
      <c r="AI76" s="27">
        <f t="shared" si="18"/>
        <v>48</v>
      </c>
      <c r="AJ76" s="28">
        <f t="shared" si="19"/>
        <v>58.760416666666664</v>
      </c>
      <c r="AK76" s="27">
        <v>0</v>
      </c>
      <c r="AL76" s="28">
        <f t="shared" si="20"/>
        <v>58.760416666666664</v>
      </c>
    </row>
    <row r="77" spans="1:38" x14ac:dyDescent="0.15">
      <c r="A77" s="18">
        <v>74</v>
      </c>
      <c r="B77" s="4">
        <v>130910241</v>
      </c>
      <c r="C77" s="19" t="s">
        <v>93</v>
      </c>
      <c r="D77" s="2">
        <v>65</v>
      </c>
      <c r="E77" s="2">
        <v>79</v>
      </c>
      <c r="F77" s="2">
        <v>73</v>
      </c>
      <c r="G77" s="2">
        <v>60</v>
      </c>
      <c r="H77" s="2">
        <v>60</v>
      </c>
      <c r="I77" s="2">
        <v>64</v>
      </c>
      <c r="J77" s="4">
        <v>43</v>
      </c>
      <c r="K77" s="12" t="s">
        <v>18</v>
      </c>
      <c r="L77" s="3" t="s">
        <v>18</v>
      </c>
      <c r="M77" s="3" t="s">
        <v>18</v>
      </c>
      <c r="N77" s="22">
        <f>D77*3+E77*3+F77*2+G77*1.5+H77*2+I77*7.5+J77*3</f>
        <v>1397</v>
      </c>
      <c r="O77" s="22">
        <v>22</v>
      </c>
      <c r="P77" s="22">
        <f t="shared" si="15"/>
        <v>63.5</v>
      </c>
      <c r="R77" s="4">
        <v>130910241</v>
      </c>
      <c r="S77" s="19" t="s">
        <v>93</v>
      </c>
      <c r="T77" s="2">
        <v>76</v>
      </c>
      <c r="U77" s="2">
        <v>70</v>
      </c>
      <c r="V77" s="2">
        <v>34</v>
      </c>
      <c r="W77" s="2">
        <v>44</v>
      </c>
      <c r="X77" s="2">
        <v>62</v>
      </c>
      <c r="Y77" s="2">
        <v>29</v>
      </c>
      <c r="Z77" s="2">
        <v>80</v>
      </c>
      <c r="AA77" s="2">
        <v>63</v>
      </c>
      <c r="AB77" s="3" t="s">
        <v>18</v>
      </c>
      <c r="AC77" s="3" t="s">
        <v>18</v>
      </c>
      <c r="AD77" s="3" t="s">
        <v>18</v>
      </c>
      <c r="AE77" s="26">
        <f>T77*1.5+U77*1+V77*7.5+W77*2+X77*6+Y77*4+Z77*2+AA77*2</f>
        <v>1301</v>
      </c>
      <c r="AF77" s="26">
        <v>26</v>
      </c>
      <c r="AG77" s="26">
        <f t="shared" si="16"/>
        <v>50.03846153846154</v>
      </c>
      <c r="AH77" s="27">
        <f t="shared" si="17"/>
        <v>2698</v>
      </c>
      <c r="AI77" s="27">
        <f t="shared" si="18"/>
        <v>48</v>
      </c>
      <c r="AJ77" s="28">
        <f t="shared" si="19"/>
        <v>56.208333333333336</v>
      </c>
      <c r="AK77" s="27">
        <v>0</v>
      </c>
      <c r="AL77" s="28">
        <f t="shared" si="20"/>
        <v>56.208333333333336</v>
      </c>
    </row>
    <row r="78" spans="1:38" x14ac:dyDescent="0.15">
      <c r="A78" s="18">
        <v>75</v>
      </c>
      <c r="B78" s="4">
        <v>130910223</v>
      </c>
      <c r="C78" s="19" t="s">
        <v>75</v>
      </c>
      <c r="D78" s="2">
        <v>76</v>
      </c>
      <c r="E78" s="2">
        <v>70</v>
      </c>
      <c r="F78" s="2">
        <v>62</v>
      </c>
      <c r="G78" s="2">
        <v>60</v>
      </c>
      <c r="H78" s="2">
        <v>63</v>
      </c>
      <c r="I78" s="4">
        <v>56</v>
      </c>
      <c r="J78" s="2">
        <v>69</v>
      </c>
      <c r="K78" s="12" t="s">
        <v>18</v>
      </c>
      <c r="L78" s="3" t="s">
        <v>18</v>
      </c>
      <c r="M78" s="3" t="s">
        <v>18</v>
      </c>
      <c r="N78" s="22">
        <f>D78*3+E78*3+F78*2+G78*1.5+H78*2+I78*7.5+J78*3</f>
        <v>1405</v>
      </c>
      <c r="O78" s="22">
        <v>22</v>
      </c>
      <c r="P78" s="22">
        <f t="shared" si="15"/>
        <v>63.863636363636367</v>
      </c>
      <c r="R78" s="4">
        <v>130910223</v>
      </c>
      <c r="S78" s="19" t="s">
        <v>75</v>
      </c>
      <c r="T78" s="2">
        <v>77</v>
      </c>
      <c r="U78" s="2">
        <v>60</v>
      </c>
      <c r="V78" s="2">
        <v>35</v>
      </c>
      <c r="W78" s="2">
        <v>26</v>
      </c>
      <c r="X78" s="2">
        <v>63</v>
      </c>
      <c r="Y78" s="2">
        <v>13</v>
      </c>
      <c r="Z78" s="2">
        <v>67</v>
      </c>
      <c r="AA78" s="2">
        <v>64</v>
      </c>
      <c r="AB78" s="3" t="s">
        <v>18</v>
      </c>
      <c r="AC78" s="3" t="s">
        <v>18</v>
      </c>
      <c r="AD78" s="3" t="s">
        <v>18</v>
      </c>
      <c r="AE78" s="26">
        <f>T78*1.5+U78*1+V78*7.5+W78*2+X78*6+Y78*4+Z78*2+AA78*2</f>
        <v>1182</v>
      </c>
      <c r="AF78" s="26">
        <v>26</v>
      </c>
      <c r="AG78" s="26">
        <f t="shared" si="16"/>
        <v>45.46153846153846</v>
      </c>
      <c r="AH78" s="27">
        <f t="shared" si="17"/>
        <v>2587</v>
      </c>
      <c r="AI78" s="27">
        <f t="shared" si="18"/>
        <v>48</v>
      </c>
      <c r="AJ78" s="28">
        <f t="shared" si="19"/>
        <v>53.895833333333336</v>
      </c>
      <c r="AK78" s="27">
        <v>0</v>
      </c>
      <c r="AL78" s="28">
        <f t="shared" si="20"/>
        <v>53.895833333333336</v>
      </c>
    </row>
    <row r="79" spans="1:38" x14ac:dyDescent="0.15">
      <c r="A79" s="18">
        <v>76</v>
      </c>
      <c r="B79" s="4">
        <v>130910239</v>
      </c>
      <c r="C79" s="19" t="s">
        <v>91</v>
      </c>
      <c r="D79" s="2">
        <v>74</v>
      </c>
      <c r="E79" s="2">
        <v>76</v>
      </c>
      <c r="F79" s="2">
        <v>71</v>
      </c>
      <c r="G79" s="4">
        <v>0</v>
      </c>
      <c r="H79" s="2">
        <v>65</v>
      </c>
      <c r="I79" s="4">
        <v>33</v>
      </c>
      <c r="J79" s="4">
        <v>31</v>
      </c>
      <c r="K79" s="12" t="s">
        <v>18</v>
      </c>
      <c r="L79" s="3" t="s">
        <v>18</v>
      </c>
      <c r="M79" s="3" t="s">
        <v>18</v>
      </c>
      <c r="N79" s="22">
        <f>D79*3+E79*3+F79*2+G79*1.5+H79*2+I79*7.5+J79*3</f>
        <v>1062.5</v>
      </c>
      <c r="O79" s="22">
        <v>22</v>
      </c>
      <c r="P79" s="22">
        <f t="shared" si="15"/>
        <v>48.295454545454547</v>
      </c>
      <c r="R79" s="4">
        <v>130910239</v>
      </c>
      <c r="S79" s="19" t="s">
        <v>91</v>
      </c>
      <c r="T79" s="2">
        <v>68</v>
      </c>
      <c r="U79" s="4">
        <v>0</v>
      </c>
      <c r="V79" s="2">
        <v>34</v>
      </c>
      <c r="W79" s="4">
        <v>0</v>
      </c>
      <c r="X79" s="4">
        <v>0</v>
      </c>
      <c r="Y79" s="2">
        <v>14</v>
      </c>
      <c r="Z79" s="4">
        <v>0</v>
      </c>
      <c r="AA79" s="2">
        <v>62</v>
      </c>
      <c r="AB79" s="3" t="s">
        <v>18</v>
      </c>
      <c r="AC79" s="3" t="s">
        <v>18</v>
      </c>
      <c r="AD79" s="3" t="s">
        <v>18</v>
      </c>
      <c r="AE79" s="26">
        <f>T79*1.5+U79*1+V79*7.5+W79*2+X79*6+Y79*4+Z79*2+AA79*2</f>
        <v>537</v>
      </c>
      <c r="AF79" s="26">
        <v>26</v>
      </c>
      <c r="AG79" s="26">
        <f t="shared" si="16"/>
        <v>20.653846153846153</v>
      </c>
      <c r="AH79" s="27">
        <f t="shared" si="17"/>
        <v>1599.5</v>
      </c>
      <c r="AI79" s="27">
        <f t="shared" si="18"/>
        <v>48</v>
      </c>
      <c r="AJ79" s="28">
        <f t="shared" si="19"/>
        <v>33.322916666666664</v>
      </c>
      <c r="AK79" s="27">
        <v>0</v>
      </c>
      <c r="AL79" s="28">
        <f t="shared" si="20"/>
        <v>33.322916666666664</v>
      </c>
    </row>
    <row r="82" spans="8:25" x14ac:dyDescent="0.15">
      <c r="H82" s="31" t="s">
        <v>113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8:25" x14ac:dyDescent="0.15"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8:25" x14ac:dyDescent="0.15"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8:25" x14ac:dyDescent="0.15"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8:25" x14ac:dyDescent="0.15"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8:25" x14ac:dyDescent="0.15"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8:25" x14ac:dyDescent="0.15"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8:25" x14ac:dyDescent="0.15"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</sheetData>
  <sortState ref="B3:AL79">
    <sortCondition descending="1" ref="AL3:AL79"/>
  </sortState>
  <mergeCells count="3">
    <mergeCell ref="Q1:AG2"/>
    <mergeCell ref="H82:Y89"/>
    <mergeCell ref="B1:P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2015-09-24T05:14:10Z</dcterms:modified>
</cp:coreProperties>
</file>