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Sheet1!$A$1:$AJ$54</definedName>
  </definedNames>
  <calcPr calcId="144525"/>
</workbook>
</file>

<file path=xl/sharedStrings.xml><?xml version="1.0" encoding="utf-8"?>
<sst xmlns="http://schemas.openxmlformats.org/spreadsheetml/2006/main" count="146">
  <si>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</si>
  <si>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</si>
  <si>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</si>
  <si>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</si>
  <si>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</si>
  <si>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大学英语Ⅰ(三)/必修课/4</t>
  </si>
  <si>
    <t>道路勘测设计/必修课/3</t>
  </si>
  <si>
    <t>道路勘测设计课程设计/实践课/1</t>
  </si>
  <si>
    <t>概率论与数理统计/必修课/3.5</t>
  </si>
  <si>
    <t>工程经济学/选修课/2.5</t>
  </si>
  <si>
    <t>混凝土结构设计原理/必修课/4</t>
  </si>
  <si>
    <t>混凝土结构设计原理课程设计/实践课/1</t>
  </si>
  <si>
    <t>结构力学/必修课/4</t>
  </si>
  <si>
    <t>土木工程施工/选修课/3</t>
  </si>
  <si>
    <t>线性代数/必修课/2.5</t>
  </si>
  <si>
    <t>加权成绩1</t>
  </si>
  <si>
    <t>学分1</t>
  </si>
  <si>
    <t>综合成绩1</t>
  </si>
  <si>
    <t>大学英语Ⅰ(四)/必修课/3</t>
  </si>
  <si>
    <t>钢结构设计原理/选修课/3</t>
  </si>
  <si>
    <t>工程项目管理/选修课/2</t>
  </si>
  <si>
    <t>路基路面工程/必修课/3</t>
  </si>
  <si>
    <t>路基路面课程设计/实践课/1</t>
  </si>
  <si>
    <t>企业战略管理/选修课/2.5</t>
  </si>
  <si>
    <t>桥梁工程(一)/必修课/4</t>
  </si>
  <si>
    <t>桥梁工程课程设计/实践课/1</t>
  </si>
  <si>
    <t>土质土力学/必修课/2</t>
  </si>
  <si>
    <t>专业实习/实践课/2</t>
  </si>
  <si>
    <t>加权成绩2</t>
  </si>
  <si>
    <t xml:space="preserve">学分2 </t>
  </si>
  <si>
    <t>综合成绩2</t>
  </si>
  <si>
    <t>总加权成绩</t>
  </si>
  <si>
    <t>总学分</t>
  </si>
  <si>
    <t>总综合成绩</t>
  </si>
  <si>
    <t>150995124</t>
  </si>
  <si>
    <t>王金山</t>
  </si>
  <si>
    <t>95</t>
  </si>
  <si>
    <t>85</t>
  </si>
  <si>
    <t>150995139</t>
  </si>
  <si>
    <t>张珂</t>
  </si>
  <si>
    <t>53</t>
  </si>
  <si>
    <t>75</t>
  </si>
  <si>
    <t>150995110</t>
  </si>
  <si>
    <t>李光远</t>
  </si>
  <si>
    <t>150995140</t>
  </si>
  <si>
    <t>张威威</t>
  </si>
  <si>
    <t>65</t>
  </si>
  <si>
    <t>150995130</t>
  </si>
  <si>
    <t>王占阳</t>
  </si>
  <si>
    <t>150995135</t>
  </si>
  <si>
    <t>殷明明</t>
  </si>
  <si>
    <t>150995121</t>
  </si>
  <si>
    <t>王国平</t>
  </si>
  <si>
    <t>150995111</t>
  </si>
  <si>
    <t>李辉</t>
  </si>
  <si>
    <t>50</t>
  </si>
  <si>
    <t>150995131</t>
  </si>
  <si>
    <t>吴继康</t>
  </si>
  <si>
    <t>150995129</t>
  </si>
  <si>
    <t>王毅婷</t>
  </si>
  <si>
    <t>150995122</t>
  </si>
  <si>
    <t>王慧</t>
  </si>
  <si>
    <t>54</t>
  </si>
  <si>
    <t>35</t>
  </si>
  <si>
    <t>150995125</t>
  </si>
  <si>
    <t>王天德</t>
  </si>
  <si>
    <t>150995118</t>
  </si>
  <si>
    <t>孟旭</t>
  </si>
  <si>
    <t>150995117</t>
  </si>
  <si>
    <t>马梦祥</t>
  </si>
  <si>
    <t>58</t>
  </si>
  <si>
    <t>51</t>
  </si>
  <si>
    <t>55</t>
  </si>
  <si>
    <t>150995123</t>
  </si>
  <si>
    <t>王家烜</t>
  </si>
  <si>
    <t>150995127</t>
  </si>
  <si>
    <t>王亚楠</t>
  </si>
  <si>
    <t>47</t>
  </si>
  <si>
    <t>150995116</t>
  </si>
  <si>
    <t>吕梦华</t>
  </si>
  <si>
    <t>48</t>
  </si>
  <si>
    <t>150995113</t>
  </si>
  <si>
    <t>李亚威</t>
  </si>
  <si>
    <t>43</t>
  </si>
  <si>
    <t>150995138</t>
  </si>
  <si>
    <t>张宝轩</t>
  </si>
  <si>
    <t>52</t>
  </si>
  <si>
    <t>150995134</t>
  </si>
  <si>
    <t>冶培杰</t>
  </si>
  <si>
    <t>46</t>
  </si>
  <si>
    <t>45</t>
  </si>
  <si>
    <t>150995106</t>
  </si>
  <si>
    <t>耿可龙</t>
  </si>
  <si>
    <t>49</t>
  </si>
  <si>
    <t>150995115</t>
  </si>
  <si>
    <t>刘思齐</t>
  </si>
  <si>
    <t>38</t>
  </si>
  <si>
    <t>150995108</t>
  </si>
  <si>
    <t>孔迪娜</t>
  </si>
  <si>
    <t>150995112</t>
  </si>
  <si>
    <t>李晓壮</t>
  </si>
  <si>
    <t>150995107</t>
  </si>
  <si>
    <t>胡烊坤</t>
  </si>
  <si>
    <t>150995114</t>
  </si>
  <si>
    <t>李赵欣</t>
  </si>
  <si>
    <t>34</t>
  </si>
  <si>
    <t>44</t>
  </si>
  <si>
    <t>36</t>
  </si>
  <si>
    <t>150995126</t>
  </si>
  <si>
    <t>王向阳</t>
  </si>
  <si>
    <t>150995137</t>
  </si>
  <si>
    <t>岳明勋</t>
  </si>
  <si>
    <t>37</t>
  </si>
  <si>
    <t>150995105</t>
  </si>
  <si>
    <t>范炳林</t>
  </si>
  <si>
    <t>150995141</t>
  </si>
  <si>
    <t>张文宗</t>
  </si>
  <si>
    <t>150995128</t>
  </si>
  <si>
    <t>王一省</t>
  </si>
  <si>
    <t>42</t>
  </si>
  <si>
    <t>150995103</t>
  </si>
  <si>
    <t>樊奥崇</t>
  </si>
  <si>
    <t>150995132</t>
  </si>
  <si>
    <t>夏亚杰</t>
  </si>
  <si>
    <t>150995120</t>
  </si>
  <si>
    <t>孙宏宇</t>
  </si>
  <si>
    <t>39</t>
  </si>
  <si>
    <t>150995104</t>
  </si>
  <si>
    <t>樊川川</t>
  </si>
  <si>
    <t>41</t>
  </si>
  <si>
    <t>150995119</t>
  </si>
  <si>
    <t>任栋栋</t>
  </si>
  <si>
    <t>150995109</t>
  </si>
  <si>
    <t>寇晓赫</t>
  </si>
  <si>
    <t>150995133</t>
  </si>
  <si>
    <t>杨光</t>
  </si>
  <si>
    <t>56</t>
  </si>
  <si>
    <t>150995101</t>
  </si>
  <si>
    <t>陈杰</t>
  </si>
  <si>
    <t>31</t>
  </si>
  <si>
    <t>150995136</t>
  </si>
  <si>
    <t>袁孜淳</t>
  </si>
  <si>
    <t>21</t>
  </si>
  <si>
    <t>150995102</t>
  </si>
  <si>
    <t>丁勇振</t>
  </si>
  <si>
    <t>备注：标红的为有科目挂科的，序号标红的为一学年中有挂科情况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</si>
</sst>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54"/>
  <sheetViews>
    <sheetView tabSelected="1" topLeftCell="R1" workbookViewId="0">
      <selection activeCell="AD16" sqref="AD16"/>
    </sheetView>
  </sheetViews>
  <sheetFormatPr defaultColWidth="9" defaultRowHeight="14.4"/>
  <cols>
    <col min="1" max="1" width="3.62962962962963" style="1" customWidth="1"/>
    <col min="2" max="2" width="10.6666666666667" style="1" customWidth="1"/>
    <col min="3" max="3" width="9.11111111111111" style="2" customWidth="1"/>
    <col min="4" max="14" width="12.2222222222222" style="2" customWidth="1"/>
    <col min="15" max="16" width="12.2222222222222" customWidth="1"/>
    <col min="18" max="18" width="10.7777777777778" style="3" customWidth="1"/>
    <col min="30" max="30" width="11.2222222222222" customWidth="1"/>
    <col min="31" max="31" width="11.4444444444444" customWidth="1"/>
    <col min="32" max="32" width="11.6666666666667" customWidth="1"/>
    <col min="33" max="33" width="13.3333333333333" customWidth="1"/>
    <col min="34" max="34" width="12.4444444444444" customWidth="1"/>
    <col min="35" max="35" width="13.1111111111111" customWidth="1"/>
    <col min="36" max="36" width="12.1111111111111" customWidth="1"/>
  </cols>
  <sheetData>
    <row r="1" spans="1:36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R1" s="4" t="s">
        <v>1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56" customHeight="1" spans="1:3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3" t="s">
        <v>15</v>
      </c>
      <c r="O3" s="13" t="s">
        <v>16</v>
      </c>
      <c r="P3" s="13" t="s">
        <v>17</v>
      </c>
      <c r="R3" s="6" t="s">
        <v>3</v>
      </c>
      <c r="S3" s="7" t="s">
        <v>4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22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  <c r="AD3" s="13" t="s">
        <v>28</v>
      </c>
      <c r="AE3" s="13" t="s">
        <v>29</v>
      </c>
      <c r="AF3" s="13" t="s">
        <v>30</v>
      </c>
      <c r="AG3" s="13" t="s">
        <v>31</v>
      </c>
      <c r="AH3" s="13" t="s">
        <v>32</v>
      </c>
      <c r="AI3" s="13" t="s">
        <v>33</v>
      </c>
    </row>
    <row r="4" spans="1:35">
      <c r="A4" s="8">
        <v>1</v>
      </c>
      <c r="B4" s="18" t="s">
        <v>34</v>
      </c>
      <c r="C4" s="19" t="s">
        <v>35</v>
      </c>
      <c r="D4" s="10">
        <v>76</v>
      </c>
      <c r="E4" s="10">
        <v>92</v>
      </c>
      <c r="F4" s="19" t="s">
        <v>36</v>
      </c>
      <c r="G4" s="10">
        <v>95</v>
      </c>
      <c r="H4" s="10">
        <v>92</v>
      </c>
      <c r="I4" s="10">
        <v>87</v>
      </c>
      <c r="J4" s="19" t="s">
        <v>36</v>
      </c>
      <c r="K4" s="10">
        <v>82</v>
      </c>
      <c r="L4" s="14">
        <v>80</v>
      </c>
      <c r="M4" s="10">
        <v>69</v>
      </c>
      <c r="N4" s="15">
        <f>D4*4+E4*3+F4*1+G4*3.5+H4*2.5+I4*4+J4*1+K4*4+L4*3+M4*2.5</f>
        <v>2421</v>
      </c>
      <c r="O4" s="15">
        <f>4+3+1+3.5+2.5+4+1+4+3+2.5</f>
        <v>28.5</v>
      </c>
      <c r="P4" s="15">
        <f>N4/O4</f>
        <v>84.9473684210526</v>
      </c>
      <c r="R4" s="18" t="s">
        <v>34</v>
      </c>
      <c r="S4" s="19" t="s">
        <v>35</v>
      </c>
      <c r="T4" s="14">
        <v>74</v>
      </c>
      <c r="U4" s="14">
        <v>92</v>
      </c>
      <c r="V4" s="14">
        <v>95</v>
      </c>
      <c r="W4" s="14">
        <v>75</v>
      </c>
      <c r="X4" s="19" t="s">
        <v>37</v>
      </c>
      <c r="Y4" s="14">
        <v>68</v>
      </c>
      <c r="Z4" s="14">
        <v>92</v>
      </c>
      <c r="AA4" s="19" t="s">
        <v>36</v>
      </c>
      <c r="AB4" s="14">
        <v>67</v>
      </c>
      <c r="AC4" s="19" t="s">
        <v>36</v>
      </c>
      <c r="AD4" s="15">
        <f>T4*3+U4*3+V4*2+W4*3+X4*1+Y4*2.5+Z4*4+AA4*1+AB4*2+AC4*2</f>
        <v>1955</v>
      </c>
      <c r="AE4" s="15">
        <f>3+3+2+3+1+2.5+4+1+2+2</f>
        <v>23.5</v>
      </c>
      <c r="AF4" s="15">
        <f>AD4/AE4</f>
        <v>83.1914893617021</v>
      </c>
      <c r="AG4" s="15">
        <f>N4+AD4</f>
        <v>4376</v>
      </c>
      <c r="AH4" s="15">
        <f>O4+AE4</f>
        <v>52</v>
      </c>
      <c r="AI4" s="15">
        <f>AG4/AH4</f>
        <v>84.1538461538462</v>
      </c>
    </row>
    <row r="5" spans="1:35">
      <c r="A5" s="11">
        <v>2</v>
      </c>
      <c r="B5" s="18" t="s">
        <v>38</v>
      </c>
      <c r="C5" s="20" t="s">
        <v>39</v>
      </c>
      <c r="D5" s="19" t="s">
        <v>40</v>
      </c>
      <c r="E5" s="10">
        <v>86</v>
      </c>
      <c r="F5" s="19" t="s">
        <v>37</v>
      </c>
      <c r="G5" s="10">
        <v>86</v>
      </c>
      <c r="H5" s="10">
        <v>82</v>
      </c>
      <c r="I5" s="10">
        <v>84</v>
      </c>
      <c r="J5" s="19" t="s">
        <v>41</v>
      </c>
      <c r="K5" s="10">
        <v>88</v>
      </c>
      <c r="L5" s="14">
        <v>85</v>
      </c>
      <c r="M5" s="10">
        <v>92</v>
      </c>
      <c r="N5" s="15">
        <f>D5*4+E5*3+F5*1+G5*3.5+H5*2.5+I5*4+J5*1+K5*4+L5*3+M5*2.5</f>
        <v>2309</v>
      </c>
      <c r="O5" s="15">
        <f>4+3+1+3.5+2.5+4+1+4+3+2.5</f>
        <v>28.5</v>
      </c>
      <c r="P5" s="15">
        <f>N5/O5</f>
        <v>81.0175438596491</v>
      </c>
      <c r="R5" s="18" t="s">
        <v>38</v>
      </c>
      <c r="S5" s="19" t="s">
        <v>39</v>
      </c>
      <c r="T5" s="14">
        <v>65</v>
      </c>
      <c r="U5" s="14">
        <v>89</v>
      </c>
      <c r="V5" s="14">
        <v>95</v>
      </c>
      <c r="W5" s="14">
        <v>92</v>
      </c>
      <c r="X5" s="19" t="s">
        <v>37</v>
      </c>
      <c r="Y5" s="14">
        <v>62</v>
      </c>
      <c r="Z5" s="14">
        <v>79</v>
      </c>
      <c r="AA5" s="19" t="s">
        <v>41</v>
      </c>
      <c r="AB5" s="14">
        <v>69</v>
      </c>
      <c r="AC5" s="19" t="s">
        <v>37</v>
      </c>
      <c r="AD5" s="15">
        <f>T5*3+U5*3+V5*2+W5*3+X5*1+Y5*2.5+Z5*4+AA5*1+AB5*2+AC5*2</f>
        <v>1867</v>
      </c>
      <c r="AE5" s="15">
        <f>3+3+2+3+1+2.5+4+1+2+2</f>
        <v>23.5</v>
      </c>
      <c r="AF5" s="15">
        <f>AD5/AE5</f>
        <v>79.4468085106383</v>
      </c>
      <c r="AG5" s="15">
        <f>N5+AD5</f>
        <v>4176</v>
      </c>
      <c r="AH5" s="15">
        <f>O5+AE5</f>
        <v>52</v>
      </c>
      <c r="AI5" s="15">
        <f>AG5/AH5</f>
        <v>80.3076923076923</v>
      </c>
    </row>
    <row r="6" spans="1:35">
      <c r="A6" s="8">
        <v>3</v>
      </c>
      <c r="B6" s="18" t="s">
        <v>42</v>
      </c>
      <c r="C6" s="19" t="s">
        <v>43</v>
      </c>
      <c r="D6" s="10">
        <v>60</v>
      </c>
      <c r="E6" s="10">
        <v>88</v>
      </c>
      <c r="F6" s="19" t="s">
        <v>36</v>
      </c>
      <c r="G6" s="10">
        <v>85</v>
      </c>
      <c r="H6" s="10">
        <v>73</v>
      </c>
      <c r="I6" s="10">
        <v>88</v>
      </c>
      <c r="J6" s="19" t="s">
        <v>36</v>
      </c>
      <c r="K6" s="10">
        <v>81</v>
      </c>
      <c r="L6" s="14">
        <v>86</v>
      </c>
      <c r="M6" s="10">
        <v>79</v>
      </c>
      <c r="N6" s="15">
        <f>D6*4+E6*3+F6*1+G6*3.5+H6*2.5+I6*4+J6*1+K6*4+L6*3+M6*2.5</f>
        <v>2305.5</v>
      </c>
      <c r="O6" s="15">
        <f>4+3+1+3.5+2.5+4+1+4+3+2.5</f>
        <v>28.5</v>
      </c>
      <c r="P6" s="15">
        <f>N6/O6</f>
        <v>80.8947368421053</v>
      </c>
      <c r="R6" s="18" t="s">
        <v>42</v>
      </c>
      <c r="S6" s="19" t="s">
        <v>43</v>
      </c>
      <c r="T6" s="14">
        <v>76</v>
      </c>
      <c r="U6" s="14">
        <v>92</v>
      </c>
      <c r="V6" s="14">
        <v>93</v>
      </c>
      <c r="W6" s="14">
        <v>64</v>
      </c>
      <c r="X6" s="19" t="s">
        <v>37</v>
      </c>
      <c r="Y6" s="14">
        <v>65</v>
      </c>
      <c r="Z6" s="14">
        <v>71</v>
      </c>
      <c r="AA6" s="19" t="s">
        <v>41</v>
      </c>
      <c r="AB6" s="14">
        <v>87</v>
      </c>
      <c r="AC6" s="19" t="s">
        <v>37</v>
      </c>
      <c r="AD6" s="15">
        <f>T6*3+U6*3+V6*2+W6*3+X6*1+Y6*2.5+Z6*4+AA6*1+AB6*2+AC6*2</f>
        <v>1832.5</v>
      </c>
      <c r="AE6" s="15">
        <f>3+3+2+3+1+2.5+4+1+2+2</f>
        <v>23.5</v>
      </c>
      <c r="AF6" s="15">
        <f>AD6/AE6</f>
        <v>77.9787234042553</v>
      </c>
      <c r="AG6" s="15">
        <f>N6+AD6</f>
        <v>4138</v>
      </c>
      <c r="AH6" s="15">
        <f>O6+AE6</f>
        <v>52</v>
      </c>
      <c r="AI6" s="15">
        <f>AG6/AH6</f>
        <v>79.5769230769231</v>
      </c>
    </row>
    <row r="7" spans="1:35">
      <c r="A7" s="8">
        <v>4</v>
      </c>
      <c r="B7" s="18" t="s">
        <v>44</v>
      </c>
      <c r="C7" s="19" t="s">
        <v>45</v>
      </c>
      <c r="D7" s="10">
        <v>66</v>
      </c>
      <c r="E7" s="10">
        <v>91</v>
      </c>
      <c r="F7" s="19" t="s">
        <v>36</v>
      </c>
      <c r="G7" s="10">
        <v>79</v>
      </c>
      <c r="H7" s="10">
        <v>81</v>
      </c>
      <c r="I7" s="10">
        <v>72</v>
      </c>
      <c r="J7" s="19" t="s">
        <v>46</v>
      </c>
      <c r="K7" s="10">
        <v>93</v>
      </c>
      <c r="L7" s="14">
        <v>80</v>
      </c>
      <c r="M7" s="10">
        <v>85</v>
      </c>
      <c r="N7" s="15">
        <f>D7*4+E7*3+F7*1+G7*3.5+H7*2.5+I7*4+J7*1+K7*4+L7*3+M7*2.5</f>
        <v>2288.5</v>
      </c>
      <c r="O7" s="15">
        <f>4+3+1+3.5+2.5+4+1+4+3+2.5</f>
        <v>28.5</v>
      </c>
      <c r="P7" s="15">
        <f>N7/O7</f>
        <v>80.2982456140351</v>
      </c>
      <c r="R7" s="18" t="s">
        <v>44</v>
      </c>
      <c r="S7" s="19" t="s">
        <v>45</v>
      </c>
      <c r="T7" s="14">
        <v>63</v>
      </c>
      <c r="U7" s="14">
        <v>91</v>
      </c>
      <c r="V7" s="14">
        <v>92</v>
      </c>
      <c r="W7" s="14">
        <v>74</v>
      </c>
      <c r="X7" s="19" t="s">
        <v>41</v>
      </c>
      <c r="Y7" s="14">
        <v>60</v>
      </c>
      <c r="Z7" s="14">
        <v>79</v>
      </c>
      <c r="AA7" s="19" t="s">
        <v>46</v>
      </c>
      <c r="AB7" s="14">
        <v>62</v>
      </c>
      <c r="AC7" s="19" t="s">
        <v>41</v>
      </c>
      <c r="AD7" s="15">
        <f>T7*3+U7*3+V7*2+W7*3+X7*1+Y7*2.5+Z7*4+AA7*1+AB7*2+AC7*2</f>
        <v>1748</v>
      </c>
      <c r="AE7" s="15">
        <f>3+3+2+3+1+2.5+4+1+2+2</f>
        <v>23.5</v>
      </c>
      <c r="AF7" s="15">
        <f>AD7/AE7</f>
        <v>74.3829787234042</v>
      </c>
      <c r="AG7" s="15">
        <f>N7+AD7</f>
        <v>4036.5</v>
      </c>
      <c r="AH7" s="15">
        <f>O7+AE7</f>
        <v>52</v>
      </c>
      <c r="AI7" s="15">
        <f>AG7/AH7</f>
        <v>77.625</v>
      </c>
    </row>
    <row r="8" spans="1:35">
      <c r="A8" s="8">
        <v>5</v>
      </c>
      <c r="B8" s="18" t="s">
        <v>47</v>
      </c>
      <c r="C8" s="19" t="s">
        <v>48</v>
      </c>
      <c r="D8" s="10">
        <v>70</v>
      </c>
      <c r="E8" s="10">
        <v>70</v>
      </c>
      <c r="F8" s="19" t="s">
        <v>36</v>
      </c>
      <c r="G8" s="10">
        <v>75</v>
      </c>
      <c r="H8" s="10">
        <v>77</v>
      </c>
      <c r="I8" s="10">
        <v>78</v>
      </c>
      <c r="J8" s="19" t="s">
        <v>41</v>
      </c>
      <c r="K8" s="10">
        <v>74</v>
      </c>
      <c r="L8" s="14">
        <v>76</v>
      </c>
      <c r="M8" s="10">
        <v>68</v>
      </c>
      <c r="N8" s="15">
        <f>D8*4+E8*3+F8*1+G8*3.5+H8*2.5+I8*4+J8*1+K8*4+L8*3+M8*2.5</f>
        <v>2121</v>
      </c>
      <c r="O8" s="15">
        <f>4+3+1+3.5+2.5+4+1+4+3+2.5</f>
        <v>28.5</v>
      </c>
      <c r="P8" s="15">
        <f>N8/O8</f>
        <v>74.4210526315789</v>
      </c>
      <c r="R8" s="18" t="s">
        <v>47</v>
      </c>
      <c r="S8" s="19" t="s">
        <v>48</v>
      </c>
      <c r="T8" s="14">
        <v>63</v>
      </c>
      <c r="U8" s="14">
        <v>93</v>
      </c>
      <c r="V8" s="14">
        <v>96</v>
      </c>
      <c r="W8" s="14">
        <v>64</v>
      </c>
      <c r="X8" s="19" t="s">
        <v>37</v>
      </c>
      <c r="Y8" s="14">
        <v>65</v>
      </c>
      <c r="Z8" s="14">
        <v>83</v>
      </c>
      <c r="AA8" s="19" t="s">
        <v>37</v>
      </c>
      <c r="AB8" s="14">
        <v>69</v>
      </c>
      <c r="AC8" s="19" t="s">
        <v>41</v>
      </c>
      <c r="AD8" s="15">
        <f>T8*3+U8*3+V8*2+W8*3+X8*1+Y8*2.5+Z8*4+AA8*1+AB8*2+AC8*2</f>
        <v>1804.5</v>
      </c>
      <c r="AE8" s="15">
        <f>3+3+2+3+1+2.5+4+1+2+2</f>
        <v>23.5</v>
      </c>
      <c r="AF8" s="15">
        <f>AD8/AE8</f>
        <v>76.7872340425532</v>
      </c>
      <c r="AG8" s="15">
        <f>N8+AD8</f>
        <v>3925.5</v>
      </c>
      <c r="AH8" s="15">
        <f>O8+AE8</f>
        <v>52</v>
      </c>
      <c r="AI8" s="15">
        <f>AG8/AH8</f>
        <v>75.4903846153846</v>
      </c>
    </row>
    <row r="9" spans="1:35">
      <c r="A9" s="11">
        <v>6</v>
      </c>
      <c r="B9" s="18" t="s">
        <v>49</v>
      </c>
      <c r="C9" s="19" t="s">
        <v>50</v>
      </c>
      <c r="D9" s="10">
        <v>73</v>
      </c>
      <c r="E9" s="10">
        <v>81</v>
      </c>
      <c r="F9" s="19" t="s">
        <v>41</v>
      </c>
      <c r="G9" s="10">
        <v>82</v>
      </c>
      <c r="H9" s="10">
        <v>72</v>
      </c>
      <c r="I9" s="10">
        <v>73</v>
      </c>
      <c r="J9" s="19" t="s">
        <v>37</v>
      </c>
      <c r="K9" s="10">
        <v>63</v>
      </c>
      <c r="L9" s="14">
        <v>69</v>
      </c>
      <c r="M9" s="10">
        <v>72</v>
      </c>
      <c r="N9" s="15">
        <f>D9*4+E9*3+F9*1+G9*3.5+H9*2.5+I9*4+J9*1+K9*4+L9*3+M9*2.5</f>
        <v>2093</v>
      </c>
      <c r="O9" s="15">
        <f>4+3+1+3.5+2.5+4+1+4+3+2.5</f>
        <v>28.5</v>
      </c>
      <c r="P9" s="15">
        <f>N9/O9</f>
        <v>73.4385964912281</v>
      </c>
      <c r="R9" s="18" t="s">
        <v>49</v>
      </c>
      <c r="S9" s="20" t="s">
        <v>50</v>
      </c>
      <c r="T9" s="14">
        <v>70</v>
      </c>
      <c r="U9" s="14">
        <v>90</v>
      </c>
      <c r="V9" s="14">
        <v>90</v>
      </c>
      <c r="W9" s="14">
        <v>78</v>
      </c>
      <c r="X9" s="19" t="s">
        <v>37</v>
      </c>
      <c r="Y9" s="14">
        <v>60</v>
      </c>
      <c r="Z9" s="14">
        <v>71</v>
      </c>
      <c r="AA9" s="19" t="s">
        <v>41</v>
      </c>
      <c r="AB9" s="14">
        <v>55</v>
      </c>
      <c r="AC9" s="19" t="s">
        <v>36</v>
      </c>
      <c r="AD9" s="15">
        <f>T9*3+U9*3+V9*2+W9*3+X9*1+Y9*2.5+Z9*4+AA9*1+AB9*2+AC9*2</f>
        <v>1788</v>
      </c>
      <c r="AE9" s="15">
        <f>3+3+2+3+1+2.5+4+1+2+2</f>
        <v>23.5</v>
      </c>
      <c r="AF9" s="15">
        <f>AD9/AE9</f>
        <v>76.0851063829787</v>
      </c>
      <c r="AG9" s="15">
        <f>N9+AD9</f>
        <v>3881</v>
      </c>
      <c r="AH9" s="15">
        <f>O9+AE9</f>
        <v>52</v>
      </c>
      <c r="AI9" s="15">
        <f>AG9/AH9</f>
        <v>74.6346153846154</v>
      </c>
    </row>
    <row r="10" spans="1:35">
      <c r="A10" s="11">
        <v>7</v>
      </c>
      <c r="B10" s="18" t="s">
        <v>51</v>
      </c>
      <c r="C10" s="19" t="s">
        <v>52</v>
      </c>
      <c r="D10" s="10">
        <v>73</v>
      </c>
      <c r="E10" s="10">
        <v>76</v>
      </c>
      <c r="F10" s="19" t="s">
        <v>37</v>
      </c>
      <c r="G10" s="10">
        <v>69</v>
      </c>
      <c r="H10" s="10">
        <v>70</v>
      </c>
      <c r="I10" s="10">
        <v>79</v>
      </c>
      <c r="J10" s="19" t="s">
        <v>37</v>
      </c>
      <c r="K10" s="10">
        <v>72</v>
      </c>
      <c r="L10" s="14">
        <v>87</v>
      </c>
      <c r="M10" s="10">
        <v>63</v>
      </c>
      <c r="N10" s="15">
        <f>D10*4+E10*3+F10*1+G10*3.5+H10*2.5+I10*4+J10*1+K10*4+L10*3+M10*2.5</f>
        <v>2129</v>
      </c>
      <c r="O10" s="15">
        <f>4+3+1+3.5+2.5+4+1+4+3+2.5</f>
        <v>28.5</v>
      </c>
      <c r="P10" s="15">
        <f>N10/O10</f>
        <v>74.7017543859649</v>
      </c>
      <c r="R10" s="18" t="s">
        <v>51</v>
      </c>
      <c r="S10" s="20" t="s">
        <v>52</v>
      </c>
      <c r="T10" s="14">
        <v>60</v>
      </c>
      <c r="U10" s="14">
        <v>79</v>
      </c>
      <c r="V10" s="14">
        <v>92</v>
      </c>
      <c r="W10" s="14">
        <v>69</v>
      </c>
      <c r="X10" s="19" t="s">
        <v>37</v>
      </c>
      <c r="Y10" s="14">
        <v>60</v>
      </c>
      <c r="Z10" s="14">
        <v>80</v>
      </c>
      <c r="AA10" s="19" t="s">
        <v>41</v>
      </c>
      <c r="AB10" s="14">
        <v>58</v>
      </c>
      <c r="AC10" s="19" t="s">
        <v>37</v>
      </c>
      <c r="AD10" s="15">
        <f>T10*3+U10*3+V10*2+W10*3+X10*1+Y10*2.5+Z10*4+AA10*1+AB10*2+AC10*2</f>
        <v>1724</v>
      </c>
      <c r="AE10" s="15">
        <f>3+3+2+3+1+2.5+4+1+2+2</f>
        <v>23.5</v>
      </c>
      <c r="AF10" s="15">
        <f>AD10/AE10</f>
        <v>73.3617021276596</v>
      </c>
      <c r="AG10" s="15">
        <f>N10+AD10</f>
        <v>3853</v>
      </c>
      <c r="AH10" s="15">
        <f>O10+AE10</f>
        <v>52</v>
      </c>
      <c r="AI10" s="15">
        <f>AG10/AH10</f>
        <v>74.0961538461538</v>
      </c>
    </row>
    <row r="11" spans="1:35">
      <c r="A11" s="11">
        <v>8</v>
      </c>
      <c r="B11" s="18" t="s">
        <v>53</v>
      </c>
      <c r="C11" s="20" t="s">
        <v>54</v>
      </c>
      <c r="D11" s="10">
        <v>60</v>
      </c>
      <c r="E11" s="10">
        <v>92</v>
      </c>
      <c r="F11" s="19" t="s">
        <v>41</v>
      </c>
      <c r="G11" s="10">
        <v>68</v>
      </c>
      <c r="H11" s="10">
        <v>72</v>
      </c>
      <c r="I11" s="10">
        <v>78</v>
      </c>
      <c r="J11" s="19" t="s">
        <v>41</v>
      </c>
      <c r="K11" s="10">
        <v>73</v>
      </c>
      <c r="L11" s="14">
        <v>71</v>
      </c>
      <c r="M11" s="19" t="s">
        <v>55</v>
      </c>
      <c r="N11" s="15">
        <f>D11*4+E11*3+F11*1+G11*3.5+H11*2.5+I11*4+J11*1+K11*4+L11*3+M11*2.5</f>
        <v>2026</v>
      </c>
      <c r="O11" s="15">
        <f>4+3+1+3.5+2.5+4+1+4+3+2.5</f>
        <v>28.5</v>
      </c>
      <c r="P11" s="15">
        <f>N11/O11</f>
        <v>71.0877192982456</v>
      </c>
      <c r="R11" s="18" t="s">
        <v>53</v>
      </c>
      <c r="S11" s="19" t="s">
        <v>54</v>
      </c>
      <c r="T11" s="14">
        <v>60</v>
      </c>
      <c r="U11" s="14">
        <v>85</v>
      </c>
      <c r="V11" s="14">
        <v>87</v>
      </c>
      <c r="W11" s="14">
        <v>83</v>
      </c>
      <c r="X11" s="19" t="s">
        <v>37</v>
      </c>
      <c r="Y11" s="14">
        <v>64</v>
      </c>
      <c r="Z11" s="14">
        <v>77</v>
      </c>
      <c r="AA11" s="19" t="s">
        <v>41</v>
      </c>
      <c r="AB11" s="14">
        <v>75</v>
      </c>
      <c r="AC11" s="19" t="s">
        <v>41</v>
      </c>
      <c r="AD11" s="15">
        <f>T11*3+U11*3+V11*2+W11*3+X11*1+Y11*2.5+Z11*4+AA11*1+AB11*2+AC11*2</f>
        <v>1786</v>
      </c>
      <c r="AE11" s="15">
        <f>3+3+2+3+1+2.5+4+1+2+2</f>
        <v>23.5</v>
      </c>
      <c r="AF11" s="15">
        <f>AD11/AE11</f>
        <v>76</v>
      </c>
      <c r="AG11" s="15">
        <f>N11+AD11</f>
        <v>3812</v>
      </c>
      <c r="AH11" s="15">
        <f>O11+AE11</f>
        <v>52</v>
      </c>
      <c r="AI11" s="15">
        <f>AG11/AH11</f>
        <v>73.3076923076923</v>
      </c>
    </row>
    <row r="12" spans="1:35">
      <c r="A12" s="8">
        <v>9</v>
      </c>
      <c r="B12" s="18" t="s">
        <v>56</v>
      </c>
      <c r="C12" s="19" t="s">
        <v>57</v>
      </c>
      <c r="D12" s="10">
        <v>61</v>
      </c>
      <c r="E12" s="10">
        <v>62</v>
      </c>
      <c r="F12" s="19" t="s">
        <v>37</v>
      </c>
      <c r="G12" s="10">
        <v>68</v>
      </c>
      <c r="H12" s="10">
        <v>61</v>
      </c>
      <c r="I12" s="10">
        <v>77</v>
      </c>
      <c r="J12" s="19" t="s">
        <v>41</v>
      </c>
      <c r="K12" s="10">
        <v>82</v>
      </c>
      <c r="L12" s="14">
        <v>70</v>
      </c>
      <c r="M12" s="10">
        <v>67</v>
      </c>
      <c r="N12" s="15">
        <f>D12*4+E12*3+F12*1+G12*3.5+H12*2.5+I12*4+J12*1+K12*4+L12*3+M12*2.5</f>
        <v>1994</v>
      </c>
      <c r="O12" s="15">
        <f>4+3+1+3.5+2.5+4+1+4+3+2.5</f>
        <v>28.5</v>
      </c>
      <c r="P12" s="15">
        <f>N12/O12</f>
        <v>69.9649122807018</v>
      </c>
      <c r="R12" s="18" t="s">
        <v>56</v>
      </c>
      <c r="S12" s="19" t="s">
        <v>57</v>
      </c>
      <c r="T12" s="14">
        <v>65</v>
      </c>
      <c r="U12" s="14">
        <v>92</v>
      </c>
      <c r="V12" s="14">
        <v>90</v>
      </c>
      <c r="W12" s="14">
        <v>62</v>
      </c>
      <c r="X12" s="19" t="s">
        <v>36</v>
      </c>
      <c r="Y12" s="14">
        <v>67</v>
      </c>
      <c r="Z12" s="14">
        <v>77</v>
      </c>
      <c r="AA12" s="19" t="s">
        <v>36</v>
      </c>
      <c r="AB12" s="14">
        <v>60</v>
      </c>
      <c r="AC12" s="19" t="s">
        <v>37</v>
      </c>
      <c r="AD12" s="15">
        <f>T12*3+U12*3+V12*2+W12*3+X12*1+Y12*2.5+Z12*4+AA12*1+AB12*2+AC12*2</f>
        <v>1792.5</v>
      </c>
      <c r="AE12" s="15">
        <f>3+3+2+3+1+2.5+4+1+2+2</f>
        <v>23.5</v>
      </c>
      <c r="AF12" s="15">
        <f>AD12/AE12</f>
        <v>76.2765957446808</v>
      </c>
      <c r="AG12" s="15">
        <f>N12+AD12</f>
        <v>3786.5</v>
      </c>
      <c r="AH12" s="15">
        <f>O12+AE12</f>
        <v>52</v>
      </c>
      <c r="AI12" s="15">
        <f>AG12/AH12</f>
        <v>72.8173076923077</v>
      </c>
    </row>
    <row r="13" spans="1:35">
      <c r="A13" s="11">
        <v>10</v>
      </c>
      <c r="B13" s="18" t="s">
        <v>58</v>
      </c>
      <c r="C13" s="19" t="s">
        <v>59</v>
      </c>
      <c r="D13" s="10">
        <v>63</v>
      </c>
      <c r="E13" s="10">
        <v>85</v>
      </c>
      <c r="F13" s="19" t="s">
        <v>36</v>
      </c>
      <c r="G13" s="10">
        <v>76</v>
      </c>
      <c r="H13" s="10">
        <v>70</v>
      </c>
      <c r="I13" s="10">
        <v>73</v>
      </c>
      <c r="J13" s="19" t="s">
        <v>41</v>
      </c>
      <c r="K13" s="10">
        <v>74</v>
      </c>
      <c r="L13" s="14">
        <v>65</v>
      </c>
      <c r="M13" s="10">
        <v>68</v>
      </c>
      <c r="N13" s="15">
        <f>D13*4+E13*3+F13*1+G13*3.5+H13*2.5+I13*4+J13*1+K13*4+L13*3+M13*2.5</f>
        <v>2071</v>
      </c>
      <c r="O13" s="15">
        <f>4+3+1+3.5+2.5+4+1+4+3+2.5</f>
        <v>28.5</v>
      </c>
      <c r="P13" s="15">
        <f>N13/O13</f>
        <v>72.6666666666667</v>
      </c>
      <c r="R13" s="18" t="s">
        <v>58</v>
      </c>
      <c r="S13" s="20" t="s">
        <v>59</v>
      </c>
      <c r="T13" s="14">
        <v>53</v>
      </c>
      <c r="U13" s="14">
        <v>90</v>
      </c>
      <c r="V13" s="14">
        <v>96</v>
      </c>
      <c r="W13" s="14">
        <v>58</v>
      </c>
      <c r="X13" s="19" t="s">
        <v>37</v>
      </c>
      <c r="Y13" s="14">
        <v>53</v>
      </c>
      <c r="Z13" s="14">
        <v>75</v>
      </c>
      <c r="AA13" s="19" t="s">
        <v>37</v>
      </c>
      <c r="AB13" s="14">
        <v>72</v>
      </c>
      <c r="AC13" s="19" t="s">
        <v>37</v>
      </c>
      <c r="AD13" s="15">
        <f>T13*3+U13*3+V13*2+W13*3+X13*1+Y13*2.5+Z13*4+AA13*1+AB13*2+AC13*2</f>
        <v>1711.5</v>
      </c>
      <c r="AE13" s="15">
        <f>3+3+2+3+1+2.5+4+1+2+2</f>
        <v>23.5</v>
      </c>
      <c r="AF13" s="15">
        <f>AD13/AE13</f>
        <v>72.8297872340426</v>
      </c>
      <c r="AG13" s="15">
        <f>N13+AD13</f>
        <v>3782.5</v>
      </c>
      <c r="AH13" s="15">
        <f>O13+AE13</f>
        <v>52</v>
      </c>
      <c r="AI13" s="15">
        <f>AG13/AH13</f>
        <v>72.7403846153846</v>
      </c>
    </row>
    <row r="14" spans="1:35">
      <c r="A14" s="11">
        <v>11</v>
      </c>
      <c r="B14" s="18" t="s">
        <v>60</v>
      </c>
      <c r="C14" s="20" t="s">
        <v>61</v>
      </c>
      <c r="D14" s="10">
        <v>67</v>
      </c>
      <c r="E14" s="10">
        <v>70</v>
      </c>
      <c r="F14" s="19" t="s">
        <v>37</v>
      </c>
      <c r="G14" s="19" t="s">
        <v>62</v>
      </c>
      <c r="H14" s="10">
        <v>64</v>
      </c>
      <c r="I14" s="10">
        <v>70</v>
      </c>
      <c r="J14" s="19" t="s">
        <v>37</v>
      </c>
      <c r="K14" s="10">
        <v>73</v>
      </c>
      <c r="L14" s="14">
        <v>80</v>
      </c>
      <c r="M14" s="19" t="s">
        <v>63</v>
      </c>
      <c r="N14" s="15">
        <f>D14*4+E14*3+F14*1+G14*3.5+H14*2.5+I14*4+J14*1+K14*4+L14*3+M14*2.5</f>
        <v>1896.5</v>
      </c>
      <c r="O14" s="15">
        <f>4+3+1+3.5+2.5+4+1+4+3+2.5</f>
        <v>28.5</v>
      </c>
      <c r="P14" s="15">
        <f>N14/O14</f>
        <v>66.5438596491228</v>
      </c>
      <c r="R14" s="18" t="s">
        <v>60</v>
      </c>
      <c r="S14" s="19" t="s">
        <v>61</v>
      </c>
      <c r="T14" s="14">
        <v>73</v>
      </c>
      <c r="U14" s="14">
        <v>92</v>
      </c>
      <c r="V14" s="14">
        <v>91</v>
      </c>
      <c r="W14" s="14">
        <v>65</v>
      </c>
      <c r="X14" s="19" t="s">
        <v>37</v>
      </c>
      <c r="Y14" s="14">
        <v>72</v>
      </c>
      <c r="Z14" s="14">
        <v>73</v>
      </c>
      <c r="AA14" s="19" t="s">
        <v>36</v>
      </c>
      <c r="AB14" s="14">
        <v>72</v>
      </c>
      <c r="AC14" s="19" t="s">
        <v>37</v>
      </c>
      <c r="AD14" s="15">
        <f>T14*3+U14*3+V14*2+W14*3+X14*1+Y14*2.5+Z14*4+AA14*1+AB14*2+AC14*2</f>
        <v>1838</v>
      </c>
      <c r="AE14" s="15">
        <f>3+3+2+3+1+2.5+4+1+2+2</f>
        <v>23.5</v>
      </c>
      <c r="AF14" s="15">
        <f>AD14/AE14</f>
        <v>78.2127659574468</v>
      </c>
      <c r="AG14" s="15">
        <f>N14+AD14</f>
        <v>3734.5</v>
      </c>
      <c r="AH14" s="15">
        <f>O14+AE14</f>
        <v>52</v>
      </c>
      <c r="AI14" s="15">
        <f>AG14/AH14</f>
        <v>71.8173076923077</v>
      </c>
    </row>
    <row r="15" spans="1:35">
      <c r="A15" s="11">
        <v>12</v>
      </c>
      <c r="B15" s="18" t="s">
        <v>64</v>
      </c>
      <c r="C15" s="20" t="s">
        <v>65</v>
      </c>
      <c r="D15" s="10">
        <v>65</v>
      </c>
      <c r="E15" s="10">
        <v>69</v>
      </c>
      <c r="F15" s="19" t="s">
        <v>41</v>
      </c>
      <c r="G15" s="19" t="s">
        <v>62</v>
      </c>
      <c r="H15" s="10">
        <v>75</v>
      </c>
      <c r="I15" s="10">
        <v>75</v>
      </c>
      <c r="J15" s="19" t="s">
        <v>46</v>
      </c>
      <c r="K15" s="10">
        <v>65</v>
      </c>
      <c r="L15" s="14">
        <v>62</v>
      </c>
      <c r="M15" s="10">
        <v>63</v>
      </c>
      <c r="N15" s="15">
        <f>D15*4+E15*3+F15*1+G15*3.5+H15*2.5+I15*4+J15*1+K15*4+L15*3+M15*2.5</f>
        <v>1887</v>
      </c>
      <c r="O15" s="15">
        <f>4+3+1+3.5+2.5+4+1+4+3+2.5</f>
        <v>28.5</v>
      </c>
      <c r="P15" s="15">
        <f>N15/O15</f>
        <v>66.2105263157895</v>
      </c>
      <c r="R15" s="18" t="s">
        <v>64</v>
      </c>
      <c r="S15" s="20" t="s">
        <v>65</v>
      </c>
      <c r="T15" s="14">
        <v>50</v>
      </c>
      <c r="U15" s="14">
        <v>91</v>
      </c>
      <c r="V15" s="14">
        <v>93</v>
      </c>
      <c r="W15" s="14">
        <v>74</v>
      </c>
      <c r="X15" s="19" t="s">
        <v>41</v>
      </c>
      <c r="Y15" s="14">
        <v>66</v>
      </c>
      <c r="Z15" s="14">
        <v>79</v>
      </c>
      <c r="AA15" s="19" t="s">
        <v>46</v>
      </c>
      <c r="AB15" s="14">
        <v>88</v>
      </c>
      <c r="AC15" s="19" t="s">
        <v>36</v>
      </c>
      <c r="AD15" s="15">
        <f>T15*3+U15*3+V15*2+W15*3+X15*1+Y15*2.5+Z15*4+AA15*1+AB15*2+AC15*2</f>
        <v>1818</v>
      </c>
      <c r="AE15" s="15">
        <f>3+3+2+3+1+2.5+4+1+2+2</f>
        <v>23.5</v>
      </c>
      <c r="AF15" s="15">
        <f>AD15/AE15</f>
        <v>77.3617021276596</v>
      </c>
      <c r="AG15" s="15">
        <f>N15+AD15</f>
        <v>3705</v>
      </c>
      <c r="AH15" s="15">
        <f>O15+AE15</f>
        <v>52</v>
      </c>
      <c r="AI15" s="15">
        <f>AG15/AH15</f>
        <v>71.25</v>
      </c>
    </row>
    <row r="16" spans="1:35">
      <c r="A16" s="11">
        <v>13</v>
      </c>
      <c r="B16" s="18" t="s">
        <v>66</v>
      </c>
      <c r="C16" s="19" t="s">
        <v>67</v>
      </c>
      <c r="D16" s="10">
        <v>60</v>
      </c>
      <c r="E16" s="10">
        <v>89</v>
      </c>
      <c r="F16" s="19" t="s">
        <v>41</v>
      </c>
      <c r="G16" s="10">
        <v>66</v>
      </c>
      <c r="H16" s="10">
        <v>75</v>
      </c>
      <c r="I16" s="10">
        <v>78</v>
      </c>
      <c r="J16" s="19" t="s">
        <v>41</v>
      </c>
      <c r="K16" s="10">
        <v>74</v>
      </c>
      <c r="L16" s="14">
        <v>75</v>
      </c>
      <c r="M16" s="10">
        <v>73</v>
      </c>
      <c r="N16" s="15">
        <f>D16*4+E16*3+F16*1+G16*3.5+H16*2.5+I16*4+J16*1+K16*4+L16*3+M16*2.5</f>
        <v>2091</v>
      </c>
      <c r="O16" s="15">
        <f>4+3+1+3.5+2.5+4+1+4+3+2.5</f>
        <v>28.5</v>
      </c>
      <c r="P16" s="15">
        <f>N16/O16</f>
        <v>73.3684210526316</v>
      </c>
      <c r="R16" s="18" t="s">
        <v>66</v>
      </c>
      <c r="S16" s="20" t="s">
        <v>67</v>
      </c>
      <c r="T16" s="14">
        <v>55</v>
      </c>
      <c r="U16" s="14">
        <v>74</v>
      </c>
      <c r="V16" s="14">
        <v>86</v>
      </c>
      <c r="W16" s="14">
        <v>53</v>
      </c>
      <c r="X16" s="19" t="s">
        <v>37</v>
      </c>
      <c r="Y16" s="14">
        <v>58</v>
      </c>
      <c r="Z16" s="14">
        <v>74</v>
      </c>
      <c r="AA16" s="19" t="s">
        <v>37</v>
      </c>
      <c r="AB16" s="14">
        <v>64</v>
      </c>
      <c r="AC16" s="19" t="s">
        <v>41</v>
      </c>
      <c r="AD16" s="15">
        <f>T16*3+U16*3+V16*2+W16*3+X16*1+Y16*2.5+Z16*4+AA16*1+AB16*2+AC16*2</f>
        <v>1607</v>
      </c>
      <c r="AE16" s="15">
        <f>3+3+2+3+1+2.5+4+1+2+2</f>
        <v>23.5</v>
      </c>
      <c r="AF16" s="15">
        <f>AD16/AE16</f>
        <v>68.3829787234042</v>
      </c>
      <c r="AG16" s="15">
        <f>N16+AD16</f>
        <v>3698</v>
      </c>
      <c r="AH16" s="15">
        <f>O16+AE16</f>
        <v>52</v>
      </c>
      <c r="AI16" s="15">
        <f>AG16/AH16</f>
        <v>71.1153846153846</v>
      </c>
    </row>
    <row r="17" spans="1:35">
      <c r="A17" s="11">
        <v>14</v>
      </c>
      <c r="B17" s="18" t="s">
        <v>68</v>
      </c>
      <c r="C17" s="20" t="s">
        <v>69</v>
      </c>
      <c r="D17" s="19" t="s">
        <v>70</v>
      </c>
      <c r="E17" s="10">
        <v>92</v>
      </c>
      <c r="F17" s="19" t="s">
        <v>37</v>
      </c>
      <c r="G17" s="19" t="s">
        <v>71</v>
      </c>
      <c r="H17" s="10">
        <v>80</v>
      </c>
      <c r="I17" s="10">
        <v>72</v>
      </c>
      <c r="J17" s="19" t="s">
        <v>41</v>
      </c>
      <c r="K17" s="10">
        <v>66</v>
      </c>
      <c r="L17" s="14">
        <v>75</v>
      </c>
      <c r="M17" s="19" t="s">
        <v>72</v>
      </c>
      <c r="N17" s="15">
        <f>D17*4+E17*3+F17*1+G17*3.5+H17*2.5+I17*4+J17*1+K17*4+L17*3+M17*2.5</f>
        <v>1961</v>
      </c>
      <c r="O17" s="15">
        <f>4+3+1+3.5+2.5+4+1+4+3+2.5</f>
        <v>28.5</v>
      </c>
      <c r="P17" s="15">
        <f>N17/O17</f>
        <v>68.8070175438596</v>
      </c>
      <c r="R17" s="18" t="s">
        <v>68</v>
      </c>
      <c r="S17" s="20" t="s">
        <v>69</v>
      </c>
      <c r="T17" s="14">
        <v>63</v>
      </c>
      <c r="U17" s="14">
        <v>74</v>
      </c>
      <c r="V17" s="14">
        <v>94</v>
      </c>
      <c r="W17" s="14">
        <v>72</v>
      </c>
      <c r="X17" s="19" t="s">
        <v>37</v>
      </c>
      <c r="Y17" s="14">
        <v>70</v>
      </c>
      <c r="Z17" s="14">
        <v>74</v>
      </c>
      <c r="AA17" s="19" t="s">
        <v>46</v>
      </c>
      <c r="AB17" s="14">
        <v>48</v>
      </c>
      <c r="AC17" s="19" t="s">
        <v>41</v>
      </c>
      <c r="AD17" s="15">
        <f>T17*3+U17*3+V17*2+W17*3+X17*1+Y17*2.5+Z17*4+AA17*1+AB17*2+AC17*2</f>
        <v>1682</v>
      </c>
      <c r="AE17" s="15">
        <f>3+3+2+3+1+2.5+4+1+2+2</f>
        <v>23.5</v>
      </c>
      <c r="AF17" s="15">
        <f>AD17/AE17</f>
        <v>71.5744680851064</v>
      </c>
      <c r="AG17" s="15">
        <f>N17+AD17</f>
        <v>3643</v>
      </c>
      <c r="AH17" s="15">
        <f>O17+AE17</f>
        <v>52</v>
      </c>
      <c r="AI17" s="15">
        <f>AG17/AH17</f>
        <v>70.0576923076923</v>
      </c>
    </row>
    <row r="18" spans="1:35">
      <c r="A18" s="11">
        <v>15</v>
      </c>
      <c r="B18" s="18" t="s">
        <v>73</v>
      </c>
      <c r="C18" s="19" t="s">
        <v>74</v>
      </c>
      <c r="D18" s="10">
        <v>65</v>
      </c>
      <c r="E18" s="10">
        <v>85</v>
      </c>
      <c r="F18" s="19" t="s">
        <v>46</v>
      </c>
      <c r="G18" s="10">
        <v>72</v>
      </c>
      <c r="H18" s="10">
        <v>60</v>
      </c>
      <c r="I18" s="10">
        <v>63</v>
      </c>
      <c r="J18" s="19" t="s">
        <v>46</v>
      </c>
      <c r="K18" s="10">
        <v>60</v>
      </c>
      <c r="L18" s="14">
        <v>71</v>
      </c>
      <c r="M18" s="10">
        <v>63</v>
      </c>
      <c r="N18" s="15">
        <f>D18*4+E18*3+F18*1+G18*3.5+H18*2.5+I18*4+J18*1+K18*4+L18*3+M18*2.5</f>
        <v>1909.5</v>
      </c>
      <c r="O18" s="15">
        <f>4+3+1+3.5+2.5+4+1+4+3+2.5</f>
        <v>28.5</v>
      </c>
      <c r="P18" s="15">
        <f>N18/O18</f>
        <v>67</v>
      </c>
      <c r="R18" s="18" t="s">
        <v>73</v>
      </c>
      <c r="S18" s="20" t="s">
        <v>74</v>
      </c>
      <c r="T18" s="14">
        <v>75</v>
      </c>
      <c r="U18" s="14">
        <v>78</v>
      </c>
      <c r="V18" s="14">
        <v>88</v>
      </c>
      <c r="W18" s="14">
        <v>67</v>
      </c>
      <c r="X18" s="19" t="s">
        <v>37</v>
      </c>
      <c r="Y18" s="14">
        <v>60</v>
      </c>
      <c r="Z18" s="14">
        <v>77</v>
      </c>
      <c r="AA18" s="19" t="s">
        <v>41</v>
      </c>
      <c r="AB18" s="14">
        <v>57</v>
      </c>
      <c r="AC18" s="19" t="s">
        <v>46</v>
      </c>
      <c r="AD18" s="15">
        <f>T18*3+U18*3+V18*2+W18*3+X18*1+Y18*2.5+Z18*4+AA18*1+AB18*2+AC18*2</f>
        <v>1698</v>
      </c>
      <c r="AE18" s="15">
        <f>3+3+2+3+1+2.5+4+1+2+2</f>
        <v>23.5</v>
      </c>
      <c r="AF18" s="15">
        <f>AD18/AE18</f>
        <v>72.2553191489362</v>
      </c>
      <c r="AG18" s="15">
        <f>N18+AD18</f>
        <v>3607.5</v>
      </c>
      <c r="AH18" s="15">
        <f>O18+AE18</f>
        <v>52</v>
      </c>
      <c r="AI18" s="15">
        <f>AG18/AH18</f>
        <v>69.375</v>
      </c>
    </row>
    <row r="19" spans="1:35">
      <c r="A19" s="11">
        <v>16</v>
      </c>
      <c r="B19" s="18" t="s">
        <v>75</v>
      </c>
      <c r="C19" s="20" t="s">
        <v>76</v>
      </c>
      <c r="D19" s="10">
        <v>60</v>
      </c>
      <c r="E19" s="10">
        <v>73</v>
      </c>
      <c r="F19" s="19" t="s">
        <v>41</v>
      </c>
      <c r="G19" s="19" t="s">
        <v>40</v>
      </c>
      <c r="H19" s="10">
        <v>72</v>
      </c>
      <c r="I19" s="10">
        <v>77</v>
      </c>
      <c r="J19" s="19" t="s">
        <v>37</v>
      </c>
      <c r="K19" s="10">
        <v>69</v>
      </c>
      <c r="L19" s="14">
        <v>82</v>
      </c>
      <c r="M19" s="19" t="s">
        <v>77</v>
      </c>
      <c r="N19" s="15">
        <f>D19*4+E19*3+F19*1+G19*3.5+H19*2.5+I19*4+J19*1+K19*4+L19*3+M19*2.5</f>
        <v>1932</v>
      </c>
      <c r="O19" s="15">
        <f>4+3+1+3.5+2.5+4+1+4+3+2.5</f>
        <v>28.5</v>
      </c>
      <c r="P19" s="15">
        <f>N19/O19</f>
        <v>67.7894736842105</v>
      </c>
      <c r="R19" s="18" t="s">
        <v>75</v>
      </c>
      <c r="S19" s="20" t="s">
        <v>76</v>
      </c>
      <c r="T19" s="14">
        <v>55</v>
      </c>
      <c r="U19" s="14">
        <v>77</v>
      </c>
      <c r="V19" s="14">
        <v>93</v>
      </c>
      <c r="W19" s="14">
        <v>65</v>
      </c>
      <c r="X19" s="19" t="s">
        <v>37</v>
      </c>
      <c r="Y19" s="14">
        <v>61</v>
      </c>
      <c r="Z19" s="14">
        <v>64</v>
      </c>
      <c r="AA19" s="19" t="s">
        <v>37</v>
      </c>
      <c r="AB19" s="14">
        <v>60</v>
      </c>
      <c r="AC19" s="19" t="s">
        <v>37</v>
      </c>
      <c r="AD19" s="15">
        <f>T19*3+U19*3+V19*2+W19*3+X19*1+Y19*2.5+Z19*4+AA19*1+AB19*2+AC19*2</f>
        <v>1645.5</v>
      </c>
      <c r="AE19" s="15">
        <f>3+3+2+3+1+2.5+4+1+2+2</f>
        <v>23.5</v>
      </c>
      <c r="AF19" s="15">
        <f>AD19/AE19</f>
        <v>70.0212765957447</v>
      </c>
      <c r="AG19" s="15">
        <f>N19+AD19</f>
        <v>3577.5</v>
      </c>
      <c r="AH19" s="15">
        <f>O19+AE19</f>
        <v>52</v>
      </c>
      <c r="AI19" s="15">
        <f>AG19/AH19</f>
        <v>68.7980769230769</v>
      </c>
    </row>
    <row r="20" spans="1:35">
      <c r="A20" s="11">
        <v>17</v>
      </c>
      <c r="B20" s="18" t="s">
        <v>78</v>
      </c>
      <c r="C20" s="20" t="s">
        <v>79</v>
      </c>
      <c r="D20" s="10">
        <v>65</v>
      </c>
      <c r="E20" s="10">
        <v>77</v>
      </c>
      <c r="F20" s="19" t="s">
        <v>37</v>
      </c>
      <c r="G20" s="19" t="s">
        <v>62</v>
      </c>
      <c r="H20" s="10">
        <v>70</v>
      </c>
      <c r="I20" s="10">
        <v>67</v>
      </c>
      <c r="J20" s="19" t="s">
        <v>37</v>
      </c>
      <c r="K20" s="10">
        <v>75</v>
      </c>
      <c r="L20" s="14">
        <v>74</v>
      </c>
      <c r="M20" s="19" t="s">
        <v>80</v>
      </c>
      <c r="N20" s="15">
        <f>D20*4+E20*3+F20*1+G20*3.5+H20*2.5+I20*4+J20*1+K20*4+L20*3+M20*2.5</f>
        <v>1935</v>
      </c>
      <c r="O20" s="15">
        <f>4+3+1+3.5+2.5+4+1+4+3+2.5</f>
        <v>28.5</v>
      </c>
      <c r="P20" s="15">
        <f>N20/O20</f>
        <v>67.8947368421053</v>
      </c>
      <c r="R20" s="18" t="s">
        <v>78</v>
      </c>
      <c r="S20" s="20" t="s">
        <v>79</v>
      </c>
      <c r="T20" s="14">
        <v>65</v>
      </c>
      <c r="U20" s="14">
        <v>80</v>
      </c>
      <c r="V20" s="14">
        <v>86</v>
      </c>
      <c r="W20" s="14">
        <v>58</v>
      </c>
      <c r="X20" s="19" t="s">
        <v>37</v>
      </c>
      <c r="Y20" s="14">
        <v>59</v>
      </c>
      <c r="Z20" s="14">
        <v>62</v>
      </c>
      <c r="AA20" s="19" t="s">
        <v>36</v>
      </c>
      <c r="AB20" s="14">
        <v>46</v>
      </c>
      <c r="AC20" s="19" t="s">
        <v>41</v>
      </c>
      <c r="AD20" s="15">
        <f>T20*3+U20*3+V20*2+W20*3+X20*1+Y20*2.5+Z20*4+AA20*1+AB20*2+AC20*2</f>
        <v>1598.5</v>
      </c>
      <c r="AE20" s="15">
        <f>3+3+2+3+1+2.5+4+1+2+2</f>
        <v>23.5</v>
      </c>
      <c r="AF20" s="15">
        <f>AD20/AE20</f>
        <v>68.0212765957447</v>
      </c>
      <c r="AG20" s="15">
        <f>N20+AD20</f>
        <v>3533.5</v>
      </c>
      <c r="AH20" s="15">
        <f>O20+AE20</f>
        <v>52</v>
      </c>
      <c r="AI20" s="15">
        <f>AG20/AH20</f>
        <v>67.9519230769231</v>
      </c>
    </row>
    <row r="21" spans="1:35">
      <c r="A21" s="11">
        <v>18</v>
      </c>
      <c r="B21" s="18" t="s">
        <v>81</v>
      </c>
      <c r="C21" s="20" t="s">
        <v>82</v>
      </c>
      <c r="D21" s="10">
        <v>60</v>
      </c>
      <c r="E21" s="10">
        <v>79</v>
      </c>
      <c r="F21" s="19" t="s">
        <v>46</v>
      </c>
      <c r="G21" s="10">
        <v>71</v>
      </c>
      <c r="H21" s="10">
        <v>60</v>
      </c>
      <c r="I21" s="10">
        <v>74</v>
      </c>
      <c r="J21" s="19" t="s">
        <v>46</v>
      </c>
      <c r="K21" s="19" t="s">
        <v>83</v>
      </c>
      <c r="L21" s="14">
        <v>86</v>
      </c>
      <c r="M21" s="19" t="s">
        <v>72</v>
      </c>
      <c r="N21" s="15">
        <f>D21*4+E21*3+F21*1+G21*3.5+H21*2.5+I21*4+J21*1+K21*4+L21*3+M21*2.5</f>
        <v>1869</v>
      </c>
      <c r="O21" s="15">
        <f>4+3+1+3.5+2.5+4+1+4+3+2.5</f>
        <v>28.5</v>
      </c>
      <c r="P21" s="15">
        <f>N21/O21</f>
        <v>65.5789473684211</v>
      </c>
      <c r="R21" s="18" t="s">
        <v>81</v>
      </c>
      <c r="S21" s="20" t="s">
        <v>82</v>
      </c>
      <c r="T21" s="14">
        <v>64</v>
      </c>
      <c r="U21" s="14">
        <v>85</v>
      </c>
      <c r="V21" s="14">
        <v>90</v>
      </c>
      <c r="W21" s="14">
        <v>66</v>
      </c>
      <c r="X21" s="19" t="s">
        <v>37</v>
      </c>
      <c r="Y21" s="14">
        <v>40</v>
      </c>
      <c r="Z21" s="14">
        <v>73</v>
      </c>
      <c r="AA21" s="19" t="s">
        <v>46</v>
      </c>
      <c r="AB21" s="14">
        <v>53</v>
      </c>
      <c r="AC21" s="19" t="s">
        <v>37</v>
      </c>
      <c r="AD21" s="15">
        <f>T21*3+U21*3+V21*2+W21*3+X21*1+Y21*2.5+Z21*4+AA21*1+AB21*2+AC21*2</f>
        <v>1643</v>
      </c>
      <c r="AE21" s="15">
        <f>3+3+2+3+1+2.5+4+1+2+2</f>
        <v>23.5</v>
      </c>
      <c r="AF21" s="15">
        <f>AD21/AE21</f>
        <v>69.9148936170213</v>
      </c>
      <c r="AG21" s="15">
        <f>N21+AD21</f>
        <v>3512</v>
      </c>
      <c r="AH21" s="15">
        <f>O21+AE21</f>
        <v>52</v>
      </c>
      <c r="AI21" s="15">
        <f>AG21/AH21</f>
        <v>67.5384615384615</v>
      </c>
    </row>
    <row r="22" spans="1:35">
      <c r="A22" s="11">
        <v>19</v>
      </c>
      <c r="B22" s="18" t="s">
        <v>84</v>
      </c>
      <c r="C22" s="20" t="s">
        <v>85</v>
      </c>
      <c r="D22" s="10">
        <v>60</v>
      </c>
      <c r="E22" s="10">
        <v>66</v>
      </c>
      <c r="F22" s="19" t="s">
        <v>37</v>
      </c>
      <c r="G22" s="19" t="s">
        <v>86</v>
      </c>
      <c r="H22" s="10">
        <v>70</v>
      </c>
      <c r="I22" s="10">
        <v>68</v>
      </c>
      <c r="J22" s="19" t="s">
        <v>46</v>
      </c>
      <c r="K22" s="10">
        <v>70</v>
      </c>
      <c r="L22" s="14">
        <v>71</v>
      </c>
      <c r="M22" s="19" t="s">
        <v>83</v>
      </c>
      <c r="N22" s="15">
        <f>D22*4+E22*3+F22*1+G22*3.5+H22*2.5+I22*4+J22*1+K22*4+L22*3+M22*2.5</f>
        <v>1817.5</v>
      </c>
      <c r="O22" s="15">
        <f>4+3+1+3.5+2.5+4+1+4+3+2.5</f>
        <v>28.5</v>
      </c>
      <c r="P22" s="15">
        <f>N22/O22</f>
        <v>63.7719298245614</v>
      </c>
      <c r="R22" s="18" t="s">
        <v>84</v>
      </c>
      <c r="S22" s="20" t="s">
        <v>85</v>
      </c>
      <c r="T22" s="14">
        <v>60</v>
      </c>
      <c r="U22" s="14">
        <v>82</v>
      </c>
      <c r="V22" s="14">
        <v>86</v>
      </c>
      <c r="W22" s="14">
        <v>69</v>
      </c>
      <c r="X22" s="19" t="s">
        <v>37</v>
      </c>
      <c r="Y22" s="14">
        <v>61</v>
      </c>
      <c r="Z22" s="14">
        <v>65</v>
      </c>
      <c r="AA22" s="19" t="s">
        <v>41</v>
      </c>
      <c r="AB22" s="14">
        <v>53</v>
      </c>
      <c r="AC22" s="19" t="s">
        <v>37</v>
      </c>
      <c r="AD22" s="15">
        <f>T22*3+U22*3+V22*2+W22*3+X22*1+Y22*2.5+Z22*4+AA22*1+AB22*2+AC22*2</f>
        <v>1653.5</v>
      </c>
      <c r="AE22" s="15">
        <f>3+3+2+3+1+2.5+4+1+2+2</f>
        <v>23.5</v>
      </c>
      <c r="AF22" s="15">
        <f>AD22/AE22</f>
        <v>70.3617021276596</v>
      </c>
      <c r="AG22" s="15">
        <f>N22+AD22</f>
        <v>3471</v>
      </c>
      <c r="AH22" s="15">
        <f>O22+AE22</f>
        <v>52</v>
      </c>
      <c r="AI22" s="15">
        <f>AG22/AH22</f>
        <v>66.75</v>
      </c>
    </row>
    <row r="23" spans="1:35">
      <c r="A23" s="11">
        <v>20</v>
      </c>
      <c r="B23" s="18" t="s">
        <v>87</v>
      </c>
      <c r="C23" s="20" t="s">
        <v>88</v>
      </c>
      <c r="D23" s="10">
        <v>71</v>
      </c>
      <c r="E23" s="10">
        <v>61</v>
      </c>
      <c r="F23" s="19" t="s">
        <v>41</v>
      </c>
      <c r="G23" s="19" t="s">
        <v>89</v>
      </c>
      <c r="H23" s="19" t="s">
        <v>62</v>
      </c>
      <c r="I23" s="10">
        <v>61</v>
      </c>
      <c r="J23" s="19" t="s">
        <v>46</v>
      </c>
      <c r="K23" s="10">
        <v>68</v>
      </c>
      <c r="L23" s="14">
        <v>65</v>
      </c>
      <c r="M23" s="19" t="s">
        <v>90</v>
      </c>
      <c r="N23" s="15">
        <f>D23*4+E23*3+F23*1+G23*3.5+H23*2.5+I23*4+J23*1+K23*4+L23*3+M23*2.5</f>
        <v>1726.5</v>
      </c>
      <c r="O23" s="15">
        <f>4+3+1+3.5+2.5+4+1+4+3+2.5</f>
        <v>28.5</v>
      </c>
      <c r="P23" s="15">
        <f>N23/O23</f>
        <v>60.5789473684211</v>
      </c>
      <c r="R23" s="18" t="s">
        <v>87</v>
      </c>
      <c r="S23" s="19" t="s">
        <v>88</v>
      </c>
      <c r="T23" s="14">
        <v>60</v>
      </c>
      <c r="U23" s="14">
        <v>87</v>
      </c>
      <c r="V23" s="14">
        <v>72</v>
      </c>
      <c r="W23" s="14">
        <v>66</v>
      </c>
      <c r="X23" s="19" t="s">
        <v>37</v>
      </c>
      <c r="Y23" s="14">
        <v>69</v>
      </c>
      <c r="Z23" s="14">
        <v>69</v>
      </c>
      <c r="AA23" s="19" t="s">
        <v>41</v>
      </c>
      <c r="AB23" s="14">
        <v>78</v>
      </c>
      <c r="AC23" s="19" t="s">
        <v>37</v>
      </c>
      <c r="AD23" s="15">
        <f>T23*3+U23*3+V23*2+W23*3+X23*1+Y23*2.5+Z23*4+AA23*1+AB23*2+AC23*2</f>
        <v>1717.5</v>
      </c>
      <c r="AE23" s="15">
        <f>3+3+2+3+1+2.5+4+1+2+2</f>
        <v>23.5</v>
      </c>
      <c r="AF23" s="15">
        <f>AD23/AE23</f>
        <v>73.0851063829787</v>
      </c>
      <c r="AG23" s="15">
        <f>N23+AD23</f>
        <v>3444</v>
      </c>
      <c r="AH23" s="15">
        <f>O23+AE23</f>
        <v>52</v>
      </c>
      <c r="AI23" s="15">
        <f>AG23/AH23</f>
        <v>66.2307692307692</v>
      </c>
    </row>
    <row r="24" spans="1:35">
      <c r="A24" s="11">
        <v>21</v>
      </c>
      <c r="B24" s="18" t="s">
        <v>91</v>
      </c>
      <c r="C24" s="20" t="s">
        <v>92</v>
      </c>
      <c r="D24" s="19" t="s">
        <v>72</v>
      </c>
      <c r="E24" s="10">
        <v>78</v>
      </c>
      <c r="F24" s="19" t="s">
        <v>46</v>
      </c>
      <c r="G24" s="19" t="s">
        <v>80</v>
      </c>
      <c r="H24" s="19" t="s">
        <v>63</v>
      </c>
      <c r="I24" s="10">
        <v>72</v>
      </c>
      <c r="J24" s="19" t="s">
        <v>41</v>
      </c>
      <c r="K24" s="10">
        <v>70</v>
      </c>
      <c r="L24" s="14">
        <v>62</v>
      </c>
      <c r="M24" s="19" t="s">
        <v>93</v>
      </c>
      <c r="N24" s="15">
        <f>D24*4+E24*3+F24*1+G24*3.5+H24*2.5+I24*4+J24*1+K24*4+L24*3+M24*2.5</f>
        <v>1726</v>
      </c>
      <c r="O24" s="15">
        <f>4+3+1+3.5+2.5+4+1+4+3+2.5</f>
        <v>28.5</v>
      </c>
      <c r="P24" s="15">
        <f>N24/O24</f>
        <v>60.5614035087719</v>
      </c>
      <c r="R24" s="18" t="s">
        <v>91</v>
      </c>
      <c r="S24" s="20" t="s">
        <v>92</v>
      </c>
      <c r="T24" s="14">
        <v>73</v>
      </c>
      <c r="U24" s="14">
        <v>84</v>
      </c>
      <c r="V24" s="14">
        <v>92</v>
      </c>
      <c r="W24" s="14">
        <v>65</v>
      </c>
      <c r="X24" s="19" t="s">
        <v>37</v>
      </c>
      <c r="Y24" s="14">
        <v>68</v>
      </c>
      <c r="Z24" s="14">
        <v>73</v>
      </c>
      <c r="AA24" s="19" t="s">
        <v>41</v>
      </c>
      <c r="AB24" s="14">
        <v>46</v>
      </c>
      <c r="AC24" s="19" t="s">
        <v>41</v>
      </c>
      <c r="AD24" s="15">
        <f>T24*3+U24*3+V24*2+W24*3+X24*1+Y24*2.5+Z24*4+AA24*1+AB24*2+AC24*2</f>
        <v>1714</v>
      </c>
      <c r="AE24" s="15">
        <f>3+3+2+3+1+2.5+4+1+2+2</f>
        <v>23.5</v>
      </c>
      <c r="AF24" s="15">
        <f>AD24/AE24</f>
        <v>72.936170212766</v>
      </c>
      <c r="AG24" s="15">
        <f>N24+AD24</f>
        <v>3440</v>
      </c>
      <c r="AH24" s="15">
        <f>O24+AE24</f>
        <v>52</v>
      </c>
      <c r="AI24" s="15">
        <f>AG24/AH24</f>
        <v>66.1538461538462</v>
      </c>
    </row>
    <row r="25" spans="1:35">
      <c r="A25" s="11">
        <v>22</v>
      </c>
      <c r="B25" s="18" t="s">
        <v>94</v>
      </c>
      <c r="C25" s="20" t="s">
        <v>95</v>
      </c>
      <c r="D25" s="10">
        <v>69</v>
      </c>
      <c r="E25" s="10">
        <v>83</v>
      </c>
      <c r="F25" s="19" t="s">
        <v>37</v>
      </c>
      <c r="G25" s="19" t="s">
        <v>77</v>
      </c>
      <c r="H25" s="10">
        <v>67</v>
      </c>
      <c r="I25" s="10">
        <v>70</v>
      </c>
      <c r="J25" s="19" t="s">
        <v>41</v>
      </c>
      <c r="K25" s="10">
        <v>60</v>
      </c>
      <c r="L25" s="14">
        <v>76</v>
      </c>
      <c r="M25" s="19" t="s">
        <v>96</v>
      </c>
      <c r="N25" s="15">
        <f>D25*4+E25*3+F25*1+G25*3.5+H25*2.5+I25*4+J25*1+K25*4+L25*3+M25*2.5</f>
        <v>1860</v>
      </c>
      <c r="O25" s="15">
        <f>4+3+1+3.5+2.5+4+1+4+3+2.5</f>
        <v>28.5</v>
      </c>
      <c r="P25" s="15">
        <f>N25/O25</f>
        <v>65.2631578947368</v>
      </c>
      <c r="R25" s="18" t="s">
        <v>94</v>
      </c>
      <c r="S25" s="20" t="s">
        <v>95</v>
      </c>
      <c r="T25" s="14">
        <v>71</v>
      </c>
      <c r="U25" s="14">
        <v>76</v>
      </c>
      <c r="V25" s="14">
        <v>68</v>
      </c>
      <c r="W25" s="14">
        <v>58</v>
      </c>
      <c r="X25" s="19" t="s">
        <v>37</v>
      </c>
      <c r="Y25" s="14">
        <v>60</v>
      </c>
      <c r="Z25" s="14">
        <v>62</v>
      </c>
      <c r="AA25" s="19" t="s">
        <v>41</v>
      </c>
      <c r="AB25" s="14">
        <v>46</v>
      </c>
      <c r="AC25" s="19" t="s">
        <v>37</v>
      </c>
      <c r="AD25" s="15">
        <f>T25*3+U25*3+V25*2+W25*3+X25*1+Y25*2.5+Z25*4+AA25*1+AB25*2+AC25*2</f>
        <v>1571</v>
      </c>
      <c r="AE25" s="15">
        <f>3+3+2+3+1+2.5+4+1+2+2</f>
        <v>23.5</v>
      </c>
      <c r="AF25" s="15">
        <f>AD25/AE25</f>
        <v>66.8510638297872</v>
      </c>
      <c r="AG25" s="15">
        <f>N25+AD25</f>
        <v>3431</v>
      </c>
      <c r="AH25" s="15">
        <f>O25+AE25</f>
        <v>52</v>
      </c>
      <c r="AI25" s="15">
        <f>AG25/AH25</f>
        <v>65.9807692307692</v>
      </c>
    </row>
    <row r="26" spans="1:35">
      <c r="A26" s="11">
        <v>23</v>
      </c>
      <c r="B26" s="18" t="s">
        <v>97</v>
      </c>
      <c r="C26" s="20" t="s">
        <v>98</v>
      </c>
      <c r="D26" s="10">
        <v>71</v>
      </c>
      <c r="E26" s="10">
        <v>65</v>
      </c>
      <c r="F26" s="19" t="s">
        <v>37</v>
      </c>
      <c r="G26" s="19" t="s">
        <v>86</v>
      </c>
      <c r="H26" s="10">
        <v>61</v>
      </c>
      <c r="I26" s="10">
        <v>61</v>
      </c>
      <c r="J26" s="19" t="s">
        <v>37</v>
      </c>
      <c r="K26" s="19" t="s">
        <v>90</v>
      </c>
      <c r="L26" s="14">
        <v>71</v>
      </c>
      <c r="M26" s="19" t="s">
        <v>96</v>
      </c>
      <c r="N26" s="15">
        <f>D26*4+E26*3+F26*1+G26*3.5+H26*2.5+I26*4+J26*1+K26*4+L26*3+M26*2.5</f>
        <v>1715.5</v>
      </c>
      <c r="O26" s="15">
        <f>4+3+1+3.5+2.5+4+1+4+3+2.5</f>
        <v>28.5</v>
      </c>
      <c r="P26" s="15">
        <f>N26/O26</f>
        <v>60.1929824561403</v>
      </c>
      <c r="R26" s="18" t="s">
        <v>97</v>
      </c>
      <c r="S26" s="20" t="s">
        <v>98</v>
      </c>
      <c r="T26" s="14">
        <v>70</v>
      </c>
      <c r="U26" s="14">
        <v>87</v>
      </c>
      <c r="V26" s="14">
        <v>75</v>
      </c>
      <c r="W26" s="14">
        <v>62</v>
      </c>
      <c r="X26" s="19" t="s">
        <v>37</v>
      </c>
      <c r="Y26" s="14">
        <v>63</v>
      </c>
      <c r="Z26" s="14">
        <v>74</v>
      </c>
      <c r="AA26" s="19" t="s">
        <v>37</v>
      </c>
      <c r="AB26" s="14">
        <v>45</v>
      </c>
      <c r="AC26" s="19" t="s">
        <v>36</v>
      </c>
      <c r="AD26" s="15">
        <f>T26*3+U26*3+V26*2+W26*3+X26*1+Y26*2.5+Z26*4+AA26*1+AB26*2+AC26*2</f>
        <v>1710.5</v>
      </c>
      <c r="AE26" s="15">
        <f>3+3+2+3+1+2.5+4+1+2+2</f>
        <v>23.5</v>
      </c>
      <c r="AF26" s="15">
        <f>AD26/AE26</f>
        <v>72.7872340425532</v>
      </c>
      <c r="AG26" s="15">
        <f>N26+AD26</f>
        <v>3426</v>
      </c>
      <c r="AH26" s="15">
        <f>O26+AE26</f>
        <v>52</v>
      </c>
      <c r="AI26" s="15">
        <f>AG26/AH26</f>
        <v>65.8846153846154</v>
      </c>
    </row>
    <row r="27" spans="1:35">
      <c r="A27" s="11">
        <v>24</v>
      </c>
      <c r="B27" s="18" t="s">
        <v>99</v>
      </c>
      <c r="C27" s="20" t="s">
        <v>100</v>
      </c>
      <c r="D27" s="10">
        <v>61</v>
      </c>
      <c r="E27" s="10">
        <v>68</v>
      </c>
      <c r="F27" s="19" t="s">
        <v>37</v>
      </c>
      <c r="G27" s="19" t="s">
        <v>40</v>
      </c>
      <c r="H27" s="19" t="s">
        <v>83</v>
      </c>
      <c r="I27" s="10">
        <v>77</v>
      </c>
      <c r="J27" s="19" t="s">
        <v>46</v>
      </c>
      <c r="K27" s="10">
        <v>61</v>
      </c>
      <c r="L27" s="14">
        <v>81</v>
      </c>
      <c r="M27" s="19" t="s">
        <v>83</v>
      </c>
      <c r="N27" s="15">
        <f>D27*4+E27*3+F27*1+G27*3.5+H27*2.5+I27*4+J27*1+K27*4+L27*3+M27*2.5</f>
        <v>1793.5</v>
      </c>
      <c r="O27" s="15">
        <f>4+3+1+3.5+2.5+4+1+4+3+2.5</f>
        <v>28.5</v>
      </c>
      <c r="P27" s="15">
        <f>N27/O27</f>
        <v>62.9298245614035</v>
      </c>
      <c r="R27" s="18" t="s">
        <v>99</v>
      </c>
      <c r="S27" s="20" t="s">
        <v>100</v>
      </c>
      <c r="T27" s="14">
        <v>63</v>
      </c>
      <c r="U27" s="14">
        <v>79</v>
      </c>
      <c r="V27" s="14">
        <v>90</v>
      </c>
      <c r="W27" s="14">
        <v>75</v>
      </c>
      <c r="X27" s="19" t="s">
        <v>37</v>
      </c>
      <c r="Y27" s="14">
        <v>42</v>
      </c>
      <c r="Z27" s="14">
        <v>63</v>
      </c>
      <c r="AA27" s="19" t="s">
        <v>37</v>
      </c>
      <c r="AB27" s="14">
        <v>51</v>
      </c>
      <c r="AC27" s="19" t="s">
        <v>37</v>
      </c>
      <c r="AD27" s="15">
        <f>T27*3+U27*3+V27*2+W27*3+X27*1+Y27*2.5+Z27*4+AA27*1+AB27*2+AC27*2</f>
        <v>1630</v>
      </c>
      <c r="AE27" s="15">
        <f>3+3+2+3+1+2.5+4+1+2+2</f>
        <v>23.5</v>
      </c>
      <c r="AF27" s="15">
        <f>AD27/AE27</f>
        <v>69.3617021276596</v>
      </c>
      <c r="AG27" s="15">
        <f>N27+AD27</f>
        <v>3423.5</v>
      </c>
      <c r="AH27" s="15">
        <f>O27+AE27</f>
        <v>52</v>
      </c>
      <c r="AI27" s="15">
        <f>AG27/AH27</f>
        <v>65.8365384615385</v>
      </c>
    </row>
    <row r="28" spans="1:35">
      <c r="A28" s="11">
        <v>25</v>
      </c>
      <c r="B28" s="18" t="s">
        <v>101</v>
      </c>
      <c r="C28" s="20" t="s">
        <v>102</v>
      </c>
      <c r="D28" s="10">
        <v>60</v>
      </c>
      <c r="E28" s="10">
        <v>67</v>
      </c>
      <c r="F28" s="19" t="s">
        <v>41</v>
      </c>
      <c r="G28" s="19" t="s">
        <v>86</v>
      </c>
      <c r="H28" s="19" t="s">
        <v>40</v>
      </c>
      <c r="I28" s="10">
        <v>73</v>
      </c>
      <c r="J28" s="19" t="s">
        <v>41</v>
      </c>
      <c r="K28" s="10">
        <v>63</v>
      </c>
      <c r="L28" s="14">
        <v>72</v>
      </c>
      <c r="M28" s="19" t="s">
        <v>72</v>
      </c>
      <c r="N28" s="15">
        <f>D28*4+E28*3+F28*1+G28*3.5+H28*2.5+I28*4+J28*1+K28*4+L28*3+M28*2.5</f>
        <v>1803</v>
      </c>
      <c r="O28" s="15">
        <f>4+3+1+3.5+2.5+4+1+4+3+2.5</f>
        <v>28.5</v>
      </c>
      <c r="P28" s="15">
        <f>N28/O28</f>
        <v>63.2631578947368</v>
      </c>
      <c r="R28" s="18" t="s">
        <v>101</v>
      </c>
      <c r="S28" s="20" t="s">
        <v>102</v>
      </c>
      <c r="T28" s="14">
        <v>72</v>
      </c>
      <c r="U28" s="14">
        <v>86</v>
      </c>
      <c r="V28" s="14">
        <v>76</v>
      </c>
      <c r="W28" s="14">
        <v>54</v>
      </c>
      <c r="X28" s="19" t="s">
        <v>37</v>
      </c>
      <c r="Y28" s="14">
        <v>60</v>
      </c>
      <c r="Z28" s="14">
        <v>61</v>
      </c>
      <c r="AA28" s="19" t="s">
        <v>41</v>
      </c>
      <c r="AB28" s="14">
        <v>49</v>
      </c>
      <c r="AC28" s="19" t="s">
        <v>37</v>
      </c>
      <c r="AD28" s="15">
        <f>T28*3+U28*3+V28*2+W28*3+X28*1+Y28*2.5+Z28*4+AA28*1+AB28*2+AC28*2</f>
        <v>1610</v>
      </c>
      <c r="AE28" s="15">
        <f>3+3+2+3+1+2.5+4+1+2+2</f>
        <v>23.5</v>
      </c>
      <c r="AF28" s="15">
        <f>AD28/AE28</f>
        <v>68.5106382978723</v>
      </c>
      <c r="AG28" s="15">
        <f>N28+AD28</f>
        <v>3413</v>
      </c>
      <c r="AH28" s="15">
        <f>O28+AE28</f>
        <v>52</v>
      </c>
      <c r="AI28" s="15">
        <f>AG28/AH28</f>
        <v>65.6346153846154</v>
      </c>
    </row>
    <row r="29" spans="1:35">
      <c r="A29" s="11">
        <v>26</v>
      </c>
      <c r="B29" s="18" t="s">
        <v>103</v>
      </c>
      <c r="C29" s="20" t="s">
        <v>104</v>
      </c>
      <c r="D29" s="10">
        <v>80</v>
      </c>
      <c r="E29" s="10">
        <v>92</v>
      </c>
      <c r="F29" s="19" t="s">
        <v>37</v>
      </c>
      <c r="G29" s="19" t="s">
        <v>105</v>
      </c>
      <c r="H29" s="10">
        <v>60</v>
      </c>
      <c r="I29" s="10">
        <v>69</v>
      </c>
      <c r="J29" s="19" t="s">
        <v>41</v>
      </c>
      <c r="K29" s="19" t="s">
        <v>106</v>
      </c>
      <c r="L29" s="14">
        <v>71</v>
      </c>
      <c r="M29" s="19" t="s">
        <v>107</v>
      </c>
      <c r="N29" s="15">
        <f>D29*4+E29*3+F29*1+G29*3.5+H29*2.5+I29*4+J29*1+K29*4+L29*3+M29*2.5</f>
        <v>1780</v>
      </c>
      <c r="O29" s="15">
        <f>4+3+1+3.5+2.5+4+1+4+3+2.5</f>
        <v>28.5</v>
      </c>
      <c r="P29" s="15">
        <f>N29/O29</f>
        <v>62.4561403508772</v>
      </c>
      <c r="R29" s="18" t="s">
        <v>103</v>
      </c>
      <c r="S29" s="20" t="s">
        <v>104</v>
      </c>
      <c r="T29" s="14">
        <v>68</v>
      </c>
      <c r="U29" s="14">
        <v>73</v>
      </c>
      <c r="V29" s="14">
        <v>70</v>
      </c>
      <c r="W29" s="14">
        <v>62</v>
      </c>
      <c r="X29" s="19" t="s">
        <v>37</v>
      </c>
      <c r="Y29" s="14">
        <v>65</v>
      </c>
      <c r="Z29" s="14">
        <v>72</v>
      </c>
      <c r="AA29" s="19" t="s">
        <v>46</v>
      </c>
      <c r="AB29" s="14">
        <v>44</v>
      </c>
      <c r="AC29" s="19" t="s">
        <v>37</v>
      </c>
      <c r="AD29" s="15">
        <f>T29*3+U29*3+V29*2+W29*3+X29*1+Y29*2.5+Z29*4+AA29*1+AB29*2+AC29*2</f>
        <v>1607.5</v>
      </c>
      <c r="AE29" s="15">
        <f>3+3+2+3+1+2.5+4+1+2+2</f>
        <v>23.5</v>
      </c>
      <c r="AF29" s="15">
        <f>AD29/AE29</f>
        <v>68.4042553191489</v>
      </c>
      <c r="AG29" s="15">
        <f>N29+AD29</f>
        <v>3387.5</v>
      </c>
      <c r="AH29" s="15">
        <f>O29+AE29</f>
        <v>52</v>
      </c>
      <c r="AI29" s="15">
        <f>AG29/AH29</f>
        <v>65.1442307692308</v>
      </c>
    </row>
    <row r="30" spans="1:35">
      <c r="A30" s="11">
        <v>27</v>
      </c>
      <c r="B30" s="18" t="s">
        <v>108</v>
      </c>
      <c r="C30" s="20" t="s">
        <v>109</v>
      </c>
      <c r="D30" s="19" t="s">
        <v>40</v>
      </c>
      <c r="E30" s="10">
        <v>74</v>
      </c>
      <c r="F30" s="19" t="s">
        <v>46</v>
      </c>
      <c r="G30" s="19" t="s">
        <v>40</v>
      </c>
      <c r="H30" s="10">
        <v>66</v>
      </c>
      <c r="I30" s="10">
        <v>71</v>
      </c>
      <c r="J30" s="19" t="s">
        <v>46</v>
      </c>
      <c r="K30" s="10">
        <v>61</v>
      </c>
      <c r="L30" s="14">
        <v>66</v>
      </c>
      <c r="M30" s="19" t="s">
        <v>72</v>
      </c>
      <c r="N30" s="15">
        <f>D30*4+E30*3+F30*1+G30*3.5+H30*2.5+I30*4+J30*1+K30*4+L30*3+M30*2.5</f>
        <v>1778</v>
      </c>
      <c r="O30" s="15">
        <f>4+3+1+3.5+2.5+4+1+4+3+2.5</f>
        <v>28.5</v>
      </c>
      <c r="P30" s="15">
        <f>N30/O30</f>
        <v>62.3859649122807</v>
      </c>
      <c r="R30" s="18" t="s">
        <v>108</v>
      </c>
      <c r="S30" s="20" t="s">
        <v>109</v>
      </c>
      <c r="T30" s="14">
        <v>52</v>
      </c>
      <c r="U30" s="14">
        <v>74</v>
      </c>
      <c r="V30" s="14">
        <v>92</v>
      </c>
      <c r="W30" s="14">
        <v>42</v>
      </c>
      <c r="X30" s="19" t="s">
        <v>37</v>
      </c>
      <c r="Y30" s="14">
        <v>64</v>
      </c>
      <c r="Z30" s="14">
        <v>72</v>
      </c>
      <c r="AA30" s="19" t="s">
        <v>46</v>
      </c>
      <c r="AB30" s="14">
        <v>72</v>
      </c>
      <c r="AC30" s="19" t="s">
        <v>37</v>
      </c>
      <c r="AD30" s="15">
        <f>T30*3+U30*3+V30*2+W30*3+X30*1+Y30*2.5+Z30*4+AA30*1+AB30*2+AC30*2</f>
        <v>1600</v>
      </c>
      <c r="AE30" s="15">
        <f>3+3+2+3+1+2.5+4+1+2+2</f>
        <v>23.5</v>
      </c>
      <c r="AF30" s="15">
        <f>AD30/AE30</f>
        <v>68.0851063829787</v>
      </c>
      <c r="AG30" s="15">
        <f>N30+AD30</f>
        <v>3378</v>
      </c>
      <c r="AH30" s="15">
        <f>O30+AE30</f>
        <v>52</v>
      </c>
      <c r="AI30" s="15">
        <f>AG30/AH30</f>
        <v>64.9615384615385</v>
      </c>
    </row>
    <row r="31" spans="1:35">
      <c r="A31" s="11">
        <v>28</v>
      </c>
      <c r="B31" s="18" t="s">
        <v>110</v>
      </c>
      <c r="C31" s="20" t="s">
        <v>111</v>
      </c>
      <c r="D31" s="10">
        <v>62</v>
      </c>
      <c r="E31" s="10">
        <v>73</v>
      </c>
      <c r="F31" s="19" t="s">
        <v>41</v>
      </c>
      <c r="G31" s="19" t="s">
        <v>86</v>
      </c>
      <c r="H31" s="19" t="s">
        <v>112</v>
      </c>
      <c r="I31" s="10">
        <v>70</v>
      </c>
      <c r="J31" s="19" t="s">
        <v>41</v>
      </c>
      <c r="K31" s="10">
        <v>63</v>
      </c>
      <c r="L31" s="14">
        <v>68</v>
      </c>
      <c r="M31" s="19" t="s">
        <v>83</v>
      </c>
      <c r="N31" s="15">
        <f>D31*4+E31*3+F31*1+G31*3.5+H31*2.5+I31*4+J31*1+K31*4+L31*3+M31*2.5</f>
        <v>1735</v>
      </c>
      <c r="O31" s="15">
        <f>4+3+1+3.5+2.5+4+1+4+3+2.5</f>
        <v>28.5</v>
      </c>
      <c r="P31" s="15">
        <f>N31/O31</f>
        <v>60.8771929824561</v>
      </c>
      <c r="R31" s="18" t="s">
        <v>110</v>
      </c>
      <c r="S31" s="20" t="s">
        <v>111</v>
      </c>
      <c r="T31" s="14">
        <v>63</v>
      </c>
      <c r="U31" s="14">
        <v>74</v>
      </c>
      <c r="V31" s="14">
        <v>74</v>
      </c>
      <c r="W31" s="14">
        <v>60</v>
      </c>
      <c r="X31" s="19" t="s">
        <v>37</v>
      </c>
      <c r="Y31" s="14">
        <v>60</v>
      </c>
      <c r="Z31" s="14">
        <v>65</v>
      </c>
      <c r="AA31" s="19" t="s">
        <v>37</v>
      </c>
      <c r="AB31" s="14">
        <v>51</v>
      </c>
      <c r="AC31" s="19" t="s">
        <v>36</v>
      </c>
      <c r="AD31" s="15">
        <f>T31*3+U31*3+V31*2+W31*3+X31*1+Y31*2.5+Z31*4+AA31*1+AB31*2+AC31*2</f>
        <v>1611</v>
      </c>
      <c r="AE31" s="15">
        <f>3+3+2+3+1+2.5+4+1+2+2</f>
        <v>23.5</v>
      </c>
      <c r="AF31" s="15">
        <f>AD31/AE31</f>
        <v>68.5531914893617</v>
      </c>
      <c r="AG31" s="15">
        <f>N31+AD31</f>
        <v>3346</v>
      </c>
      <c r="AH31" s="15">
        <f>O31+AE31</f>
        <v>52</v>
      </c>
      <c r="AI31" s="15">
        <f>AG31/AH31</f>
        <v>64.3461538461538</v>
      </c>
    </row>
    <row r="32" spans="1:35">
      <c r="A32" s="11">
        <v>29</v>
      </c>
      <c r="B32" s="18" t="s">
        <v>113</v>
      </c>
      <c r="C32" s="20" t="s">
        <v>114</v>
      </c>
      <c r="D32" s="19" t="s">
        <v>77</v>
      </c>
      <c r="E32" s="10">
        <v>86</v>
      </c>
      <c r="F32" s="19" t="s">
        <v>46</v>
      </c>
      <c r="G32" s="19" t="s">
        <v>62</v>
      </c>
      <c r="H32" s="19" t="s">
        <v>89</v>
      </c>
      <c r="I32" s="10">
        <v>60</v>
      </c>
      <c r="J32" s="19" t="s">
        <v>46</v>
      </c>
      <c r="K32" s="10">
        <v>80</v>
      </c>
      <c r="L32" s="14">
        <v>61</v>
      </c>
      <c r="M32" s="19" t="s">
        <v>40</v>
      </c>
      <c r="N32" s="15">
        <f>D32*4+E32*3+F32*1+G32*3.5+H32*2.5+I32*4+J32*1+K32*4+L32*3+M32*2.5</f>
        <v>1755.5</v>
      </c>
      <c r="O32" s="15">
        <f>4+3+1+3.5+2.5+4+1+4+3+2.5</f>
        <v>28.5</v>
      </c>
      <c r="P32" s="15">
        <f>N32/O32</f>
        <v>61.5964912280702</v>
      </c>
      <c r="R32" s="18" t="s">
        <v>113</v>
      </c>
      <c r="S32" s="20" t="s">
        <v>114</v>
      </c>
      <c r="T32" s="14">
        <v>63</v>
      </c>
      <c r="U32" s="14">
        <v>82</v>
      </c>
      <c r="V32" s="14">
        <v>94</v>
      </c>
      <c r="W32" s="14">
        <v>47</v>
      </c>
      <c r="X32" s="19" t="s">
        <v>41</v>
      </c>
      <c r="Y32" s="14">
        <v>60</v>
      </c>
      <c r="Z32" s="14">
        <v>69</v>
      </c>
      <c r="AA32" s="19" t="s">
        <v>41</v>
      </c>
      <c r="AB32" s="14">
        <v>50</v>
      </c>
      <c r="AC32" s="19" t="s">
        <v>41</v>
      </c>
      <c r="AD32" s="15">
        <f>T32*3+U32*3+V32*2+W32*3+X32*1+Y32*2.5+Z32*4+AA32*1+AB32*2+AC32*2</f>
        <v>1590</v>
      </c>
      <c r="AE32" s="15">
        <f>3+3+2+3+1+2.5+4+1+2+2</f>
        <v>23.5</v>
      </c>
      <c r="AF32" s="15">
        <f>AD32/AE32</f>
        <v>67.6595744680851</v>
      </c>
      <c r="AG32" s="15">
        <f>N32+AD32</f>
        <v>3345.5</v>
      </c>
      <c r="AH32" s="15">
        <f>O32+AE32</f>
        <v>52</v>
      </c>
      <c r="AI32" s="15">
        <f>AG32/AH32</f>
        <v>64.3365384615385</v>
      </c>
    </row>
    <row r="33" spans="1:35">
      <c r="A33" s="11">
        <v>30</v>
      </c>
      <c r="B33" s="18" t="s">
        <v>115</v>
      </c>
      <c r="C33" s="20" t="s">
        <v>116</v>
      </c>
      <c r="D33" s="10">
        <v>66</v>
      </c>
      <c r="E33" s="10">
        <v>72</v>
      </c>
      <c r="F33" s="19" t="s">
        <v>36</v>
      </c>
      <c r="G33" s="19" t="s">
        <v>89</v>
      </c>
      <c r="H33" s="10">
        <v>72</v>
      </c>
      <c r="I33" s="10">
        <v>65</v>
      </c>
      <c r="J33" s="19" t="s">
        <v>41</v>
      </c>
      <c r="K33" s="19" t="s">
        <v>77</v>
      </c>
      <c r="L33" s="14">
        <v>62</v>
      </c>
      <c r="M33" s="19" t="s">
        <v>71</v>
      </c>
      <c r="N33" s="15">
        <f>D33*4+E33*3+F33*1+G33*3.5+H33*2.5+I33*4+J33*1+K33*4+L33*3+M33*2.5</f>
        <v>1752.5</v>
      </c>
      <c r="O33" s="15">
        <f>4+3+1+3.5+2.5+4+1+4+3+2.5</f>
        <v>28.5</v>
      </c>
      <c r="P33" s="15">
        <f>N33/O33</f>
        <v>61.4912280701754</v>
      </c>
      <c r="R33" s="18" t="s">
        <v>115</v>
      </c>
      <c r="S33" s="20" t="s">
        <v>116</v>
      </c>
      <c r="T33" s="14">
        <v>74</v>
      </c>
      <c r="U33" s="14">
        <v>71</v>
      </c>
      <c r="V33" s="14">
        <v>95</v>
      </c>
      <c r="W33" s="14">
        <v>57</v>
      </c>
      <c r="X33" s="19" t="s">
        <v>37</v>
      </c>
      <c r="Y33" s="14">
        <v>36</v>
      </c>
      <c r="Z33" s="14">
        <v>71</v>
      </c>
      <c r="AA33" s="19" t="s">
        <v>46</v>
      </c>
      <c r="AB33" s="14">
        <v>46</v>
      </c>
      <c r="AC33" s="19" t="s">
        <v>37</v>
      </c>
      <c r="AD33" s="15">
        <f>T33*3+U33*3+V33*2+W33*3+X33*1+Y33*2.5+Z33*4+AA33*1+AB33*2+AC33*2</f>
        <v>1582</v>
      </c>
      <c r="AE33" s="15">
        <f>3+3+2+3+1+2.5+4+1+2+2</f>
        <v>23.5</v>
      </c>
      <c r="AF33" s="15">
        <f>AD33/AE33</f>
        <v>67.3191489361702</v>
      </c>
      <c r="AG33" s="15">
        <f>N33+AD33</f>
        <v>3334.5</v>
      </c>
      <c r="AH33" s="15">
        <f>O33+AE33</f>
        <v>52</v>
      </c>
      <c r="AI33" s="15">
        <f>AG33/AH33</f>
        <v>64.125</v>
      </c>
    </row>
    <row r="34" spans="1:35">
      <c r="A34" s="11">
        <v>31</v>
      </c>
      <c r="B34" s="18" t="s">
        <v>117</v>
      </c>
      <c r="C34" s="20" t="s">
        <v>118</v>
      </c>
      <c r="D34" s="10">
        <v>60</v>
      </c>
      <c r="E34" s="10">
        <v>69</v>
      </c>
      <c r="F34" s="19" t="s">
        <v>46</v>
      </c>
      <c r="G34" s="19" t="s">
        <v>119</v>
      </c>
      <c r="H34" s="19" t="s">
        <v>62</v>
      </c>
      <c r="I34" s="10">
        <v>72</v>
      </c>
      <c r="J34" s="19" t="s">
        <v>46</v>
      </c>
      <c r="K34" s="10">
        <v>63</v>
      </c>
      <c r="L34" s="14">
        <v>62</v>
      </c>
      <c r="M34" s="19" t="s">
        <v>63</v>
      </c>
      <c r="N34" s="15">
        <f>D34*4+E34*3+F34*1+G34*3.5+H34*2.5+I34*4+J34*1+K34*4+L34*3+M34*2.5</f>
        <v>1672.5</v>
      </c>
      <c r="O34" s="15">
        <f>4+3+1+3.5+2.5+4+1+4+3+2.5</f>
        <v>28.5</v>
      </c>
      <c r="P34" s="15">
        <f>N34/O34</f>
        <v>58.6842105263158</v>
      </c>
      <c r="R34" s="18" t="s">
        <v>117</v>
      </c>
      <c r="S34" s="20" t="s">
        <v>118</v>
      </c>
      <c r="T34" s="14">
        <v>53</v>
      </c>
      <c r="U34" s="14">
        <v>75</v>
      </c>
      <c r="V34" s="14">
        <v>88</v>
      </c>
      <c r="W34" s="14">
        <v>62</v>
      </c>
      <c r="X34" s="19" t="s">
        <v>41</v>
      </c>
      <c r="Y34" s="14">
        <v>64</v>
      </c>
      <c r="Z34" s="14">
        <v>80</v>
      </c>
      <c r="AA34" s="19" t="s">
        <v>46</v>
      </c>
      <c r="AB34" s="14">
        <v>54</v>
      </c>
      <c r="AC34" s="19" t="s">
        <v>41</v>
      </c>
      <c r="AD34" s="15">
        <f>T34*3+U34*3+V34*2+W34*3+X34*1+Y34*2.5+Z34*4+AA34*1+AB34*2+AC34*2</f>
        <v>1624</v>
      </c>
      <c r="AE34" s="15">
        <f>3+3+2+3+1+2.5+4+1+2+2</f>
        <v>23.5</v>
      </c>
      <c r="AF34" s="15">
        <f>AD34/AE34</f>
        <v>69.1063829787234</v>
      </c>
      <c r="AG34" s="15">
        <f>N34+AD34</f>
        <v>3296.5</v>
      </c>
      <c r="AH34" s="15">
        <f>O34+AE34</f>
        <v>52</v>
      </c>
      <c r="AI34" s="15">
        <f>AG34/AH34</f>
        <v>63.3942307692308</v>
      </c>
    </row>
    <row r="35" spans="1:35">
      <c r="A35" s="11">
        <v>32</v>
      </c>
      <c r="B35" s="18" t="s">
        <v>120</v>
      </c>
      <c r="C35" s="20" t="s">
        <v>121</v>
      </c>
      <c r="D35" s="10">
        <v>60</v>
      </c>
      <c r="E35" s="10">
        <v>81</v>
      </c>
      <c r="F35" s="19" t="s">
        <v>46</v>
      </c>
      <c r="G35" s="19" t="s">
        <v>80</v>
      </c>
      <c r="H35" s="19" t="s">
        <v>119</v>
      </c>
      <c r="I35" s="10">
        <v>60</v>
      </c>
      <c r="J35" s="19" t="s">
        <v>46</v>
      </c>
      <c r="K35" s="10">
        <v>60</v>
      </c>
      <c r="L35" s="14">
        <v>62</v>
      </c>
      <c r="M35" s="19" t="s">
        <v>71</v>
      </c>
      <c r="N35" s="15">
        <f>D35*4+E35*3+F35*1+G35*3.5+H35*2.5+I35*4+J35*1+K35*4+L35*3+M35*2.5</f>
        <v>1679.5</v>
      </c>
      <c r="O35" s="15">
        <f>4+3+1+3.5+2.5+4+1+4+3+2.5</f>
        <v>28.5</v>
      </c>
      <c r="P35" s="15">
        <f>N35/O35</f>
        <v>58.9298245614035</v>
      </c>
      <c r="R35" s="18" t="s">
        <v>120</v>
      </c>
      <c r="S35" s="20" t="s">
        <v>121</v>
      </c>
      <c r="T35" s="14">
        <v>73</v>
      </c>
      <c r="U35" s="14">
        <v>83</v>
      </c>
      <c r="V35" s="14">
        <v>76</v>
      </c>
      <c r="W35" s="14">
        <v>57</v>
      </c>
      <c r="X35" s="19" t="s">
        <v>41</v>
      </c>
      <c r="Y35" s="14">
        <v>50</v>
      </c>
      <c r="Z35" s="14">
        <v>66</v>
      </c>
      <c r="AA35" s="19" t="s">
        <v>41</v>
      </c>
      <c r="AB35" s="14">
        <v>61</v>
      </c>
      <c r="AC35" s="19" t="s">
        <v>41</v>
      </c>
      <c r="AD35" s="15">
        <f>T35*3+U35*3+V35*2+W35*3+X35*1+Y35*2.5+Z35*4+AA35*1+AB35*2+AC35*2</f>
        <v>1602</v>
      </c>
      <c r="AE35" s="15">
        <f>3+3+2+3+1+2.5+4+1+2+2</f>
        <v>23.5</v>
      </c>
      <c r="AF35" s="15">
        <f>AD35/AE35</f>
        <v>68.1702127659574</v>
      </c>
      <c r="AG35" s="15">
        <f>N35+AD35</f>
        <v>3281.5</v>
      </c>
      <c r="AH35" s="15">
        <f>O35+AE35</f>
        <v>52</v>
      </c>
      <c r="AI35" s="15">
        <f>AG35/AH35</f>
        <v>63.1057692307692</v>
      </c>
    </row>
    <row r="36" spans="1:35">
      <c r="A36" s="11">
        <v>33</v>
      </c>
      <c r="B36" s="18" t="s">
        <v>122</v>
      </c>
      <c r="C36" s="20" t="s">
        <v>123</v>
      </c>
      <c r="D36" s="10">
        <v>70</v>
      </c>
      <c r="E36" s="19" t="s">
        <v>62</v>
      </c>
      <c r="F36" s="19" t="s">
        <v>41</v>
      </c>
      <c r="G36" s="19" t="s">
        <v>89</v>
      </c>
      <c r="H36" s="10">
        <v>63</v>
      </c>
      <c r="I36" s="19" t="s">
        <v>80</v>
      </c>
      <c r="J36" s="19" t="s">
        <v>46</v>
      </c>
      <c r="K36" s="19" t="s">
        <v>90</v>
      </c>
      <c r="L36" s="14">
        <v>65</v>
      </c>
      <c r="M36" s="10">
        <v>62</v>
      </c>
      <c r="N36" s="15">
        <f>D36*4+E36*3+F36*1+G36*3.5+H36*2.5+I36*4+J36*1+K36*4+L36*3+M36*2.5</f>
        <v>1622.5</v>
      </c>
      <c r="O36" s="15">
        <f>4+3+1+3.5+2.5+4+1+4+3+2.5</f>
        <v>28.5</v>
      </c>
      <c r="P36" s="15">
        <f>N36/O36</f>
        <v>56.9298245614035</v>
      </c>
      <c r="R36" s="18" t="s">
        <v>122</v>
      </c>
      <c r="S36" s="20" t="s">
        <v>123</v>
      </c>
      <c r="T36" s="14">
        <v>80</v>
      </c>
      <c r="U36" s="14">
        <v>77</v>
      </c>
      <c r="V36" s="14">
        <v>65</v>
      </c>
      <c r="W36" s="14">
        <v>68</v>
      </c>
      <c r="X36" s="19" t="s">
        <v>37</v>
      </c>
      <c r="Y36" s="14">
        <v>59</v>
      </c>
      <c r="Z36" s="14">
        <v>72</v>
      </c>
      <c r="AA36" s="19" t="s">
        <v>41</v>
      </c>
      <c r="AB36" s="14">
        <v>55</v>
      </c>
      <c r="AC36" s="19" t="s">
        <v>46</v>
      </c>
      <c r="AD36" s="15">
        <f>T36*3+U36*3+V36*2+W36*3+X36*1+Y36*2.5+Z36*4+AA36*1+AB36*2+AC36*2</f>
        <v>1640.5</v>
      </c>
      <c r="AE36" s="15">
        <f>3+3+2+3+1+2.5+4+1+2+2</f>
        <v>23.5</v>
      </c>
      <c r="AF36" s="15">
        <f>AD36/AE36</f>
        <v>69.8085106382979</v>
      </c>
      <c r="AG36" s="15">
        <f>N36+AD36</f>
        <v>3263</v>
      </c>
      <c r="AH36" s="15">
        <f>O36+AE36</f>
        <v>52</v>
      </c>
      <c r="AI36" s="15">
        <f>AG36/AH36</f>
        <v>62.75</v>
      </c>
    </row>
    <row r="37" spans="1:35">
      <c r="A37" s="11">
        <v>34</v>
      </c>
      <c r="B37" s="18" t="s">
        <v>124</v>
      </c>
      <c r="C37" s="20" t="s">
        <v>125</v>
      </c>
      <c r="D37" s="10">
        <v>60</v>
      </c>
      <c r="E37" s="10">
        <v>73</v>
      </c>
      <c r="F37" s="19" t="s">
        <v>37</v>
      </c>
      <c r="G37" s="19" t="s">
        <v>126</v>
      </c>
      <c r="H37" s="10">
        <v>61</v>
      </c>
      <c r="I37" s="10">
        <v>67</v>
      </c>
      <c r="J37" s="19" t="s">
        <v>41</v>
      </c>
      <c r="K37" s="19" t="s">
        <v>71</v>
      </c>
      <c r="L37" s="14">
        <v>62</v>
      </c>
      <c r="M37" s="19" t="s">
        <v>93</v>
      </c>
      <c r="N37" s="15">
        <f>D37*4+E37*3+F37*1+G37*3.5+H37*2.5+I37*4+J37*1+K37*4+L37*3+M37*2.5</f>
        <v>1688.5</v>
      </c>
      <c r="O37" s="15">
        <f>4+3+1+3.5+2.5+4+1+4+3+2.5</f>
        <v>28.5</v>
      </c>
      <c r="P37" s="15">
        <f>N37/O37</f>
        <v>59.2456140350877</v>
      </c>
      <c r="R37" s="18" t="s">
        <v>124</v>
      </c>
      <c r="S37" s="20" t="s">
        <v>125</v>
      </c>
      <c r="T37" s="14">
        <v>63</v>
      </c>
      <c r="U37" s="14">
        <v>65</v>
      </c>
      <c r="V37" s="14">
        <v>94</v>
      </c>
      <c r="W37" s="14">
        <v>52</v>
      </c>
      <c r="X37" s="19" t="s">
        <v>37</v>
      </c>
      <c r="Y37" s="14">
        <v>36</v>
      </c>
      <c r="Z37" s="14">
        <v>73</v>
      </c>
      <c r="AA37" s="19" t="s">
        <v>37</v>
      </c>
      <c r="AB37" s="14">
        <v>60</v>
      </c>
      <c r="AC37" s="19" t="s">
        <v>41</v>
      </c>
      <c r="AD37" s="15">
        <f>T37*3+U37*3+V37*2+W37*3+X37*1+Y37*2.5+Z37*4+AA37*1+AB37*2+AC37*2</f>
        <v>1550</v>
      </c>
      <c r="AE37" s="15">
        <f>3+3+2+3+1+2.5+4+1+2+2</f>
        <v>23.5</v>
      </c>
      <c r="AF37" s="15">
        <f>AD37/AE37</f>
        <v>65.9574468085106</v>
      </c>
      <c r="AG37" s="15">
        <f>N37+AD37</f>
        <v>3238.5</v>
      </c>
      <c r="AH37" s="15">
        <f>O37+AE37</f>
        <v>52</v>
      </c>
      <c r="AI37" s="15">
        <f>AG37/AH37</f>
        <v>62.2788461538462</v>
      </c>
    </row>
    <row r="38" spans="1:35">
      <c r="A38" s="11">
        <v>35</v>
      </c>
      <c r="B38" s="18" t="s">
        <v>127</v>
      </c>
      <c r="C38" s="20" t="s">
        <v>128</v>
      </c>
      <c r="D38" s="10">
        <v>61</v>
      </c>
      <c r="E38" s="10">
        <v>78</v>
      </c>
      <c r="F38" s="19" t="s">
        <v>46</v>
      </c>
      <c r="G38" s="19" t="s">
        <v>112</v>
      </c>
      <c r="H38" s="19" t="s">
        <v>129</v>
      </c>
      <c r="I38" s="10">
        <v>63</v>
      </c>
      <c r="J38" s="19" t="s">
        <v>41</v>
      </c>
      <c r="K38" s="19" t="s">
        <v>86</v>
      </c>
      <c r="L38" s="14">
        <v>71</v>
      </c>
      <c r="M38" s="19" t="s">
        <v>77</v>
      </c>
      <c r="N38" s="15">
        <f>D38*4+E38*3+F38*1+G38*3.5+H38*2.5+I38*4+J38*1+K38*4+L38*3+M38*2.5</f>
        <v>1640.5</v>
      </c>
      <c r="O38" s="15">
        <f>4+3+1+3.5+2.5+4+1+4+3+2.5</f>
        <v>28.5</v>
      </c>
      <c r="P38" s="15">
        <f>N38/O38</f>
        <v>57.5614035087719</v>
      </c>
      <c r="R38" s="18" t="s">
        <v>127</v>
      </c>
      <c r="S38" s="20" t="s">
        <v>128</v>
      </c>
      <c r="T38" s="14">
        <v>73</v>
      </c>
      <c r="U38" s="14">
        <v>77</v>
      </c>
      <c r="V38" s="14">
        <v>92</v>
      </c>
      <c r="W38" s="14">
        <v>41</v>
      </c>
      <c r="X38" s="19" t="s">
        <v>37</v>
      </c>
      <c r="Y38" s="14">
        <v>52</v>
      </c>
      <c r="Z38" s="14">
        <v>64</v>
      </c>
      <c r="AA38" s="19" t="s">
        <v>41</v>
      </c>
      <c r="AB38" s="14">
        <v>60</v>
      </c>
      <c r="AC38" s="19" t="s">
        <v>37</v>
      </c>
      <c r="AD38" s="15">
        <f>T38*3+U38*3+V38*2+W38*3+X38*1+Y38*2.5+Z38*4+AA38*1+AB38*2+AC38*2</f>
        <v>1593</v>
      </c>
      <c r="AE38" s="15">
        <f>3+3+2+3+1+2.5+4+1+2+2</f>
        <v>23.5</v>
      </c>
      <c r="AF38" s="15">
        <f>AD38/AE38</f>
        <v>67.7872340425532</v>
      </c>
      <c r="AG38" s="15">
        <f>N38+AD38</f>
        <v>3233.5</v>
      </c>
      <c r="AH38" s="15">
        <f>O38+AE38</f>
        <v>52</v>
      </c>
      <c r="AI38" s="15">
        <f>AG38/AH38</f>
        <v>62.1826923076923</v>
      </c>
    </row>
    <row r="39" spans="1:35">
      <c r="A39" s="11">
        <v>36</v>
      </c>
      <c r="B39" s="18" t="s">
        <v>130</v>
      </c>
      <c r="C39" s="20" t="s">
        <v>131</v>
      </c>
      <c r="D39" s="19" t="s">
        <v>40</v>
      </c>
      <c r="E39" s="10">
        <v>75</v>
      </c>
      <c r="F39" s="19" t="s">
        <v>37</v>
      </c>
      <c r="G39" s="19" t="s">
        <v>89</v>
      </c>
      <c r="H39" s="10">
        <v>62</v>
      </c>
      <c r="I39" s="19" t="s">
        <v>55</v>
      </c>
      <c r="J39" s="19" t="s">
        <v>46</v>
      </c>
      <c r="K39" s="10">
        <v>68</v>
      </c>
      <c r="L39" s="14">
        <v>67</v>
      </c>
      <c r="M39" s="10">
        <v>62</v>
      </c>
      <c r="N39" s="15">
        <f>D39*4+E39*3+F39*1+G39*3.5+H39*2.5+I39*4+J39*1+K39*4+L39*3+M39*2.5</f>
        <v>1731</v>
      </c>
      <c r="O39" s="15">
        <f>4+3+1+3.5+2.5+4+1+4+3+2.5</f>
        <v>28.5</v>
      </c>
      <c r="P39" s="15">
        <f>N39/O39</f>
        <v>60.7368421052632</v>
      </c>
      <c r="R39" s="18" t="s">
        <v>130</v>
      </c>
      <c r="S39" s="20" t="s">
        <v>131</v>
      </c>
      <c r="T39" s="14">
        <v>50</v>
      </c>
      <c r="U39" s="14">
        <v>78</v>
      </c>
      <c r="V39" s="14">
        <v>90</v>
      </c>
      <c r="W39" s="14">
        <v>30</v>
      </c>
      <c r="X39" s="19" t="s">
        <v>37</v>
      </c>
      <c r="Y39" s="14">
        <v>49</v>
      </c>
      <c r="Z39" s="14">
        <v>72</v>
      </c>
      <c r="AA39" s="19" t="s">
        <v>46</v>
      </c>
      <c r="AB39" s="14">
        <v>54</v>
      </c>
      <c r="AC39" s="19" t="s">
        <v>41</v>
      </c>
      <c r="AD39" s="15">
        <f>T39*3+U39*3+V39*2+W39*3+X39*1+Y39*2.5+Z39*4+AA39*1+AB39*2+AC39*2</f>
        <v>1472.5</v>
      </c>
      <c r="AE39" s="15">
        <f>3+3+2+3+1+2.5+4+1+2+2</f>
        <v>23.5</v>
      </c>
      <c r="AF39" s="15">
        <f>AD39/AE39</f>
        <v>62.6595744680851</v>
      </c>
      <c r="AG39" s="15">
        <f>N39+AD39</f>
        <v>3203.5</v>
      </c>
      <c r="AH39" s="15">
        <f>O39+AE39</f>
        <v>52</v>
      </c>
      <c r="AI39" s="15">
        <f>AG39/AH39</f>
        <v>61.6057692307692</v>
      </c>
    </row>
    <row r="40" spans="1:35">
      <c r="A40" s="11">
        <v>37</v>
      </c>
      <c r="B40" s="18" t="s">
        <v>132</v>
      </c>
      <c r="C40" s="20" t="s">
        <v>133</v>
      </c>
      <c r="D40" s="10">
        <v>63</v>
      </c>
      <c r="E40" s="10">
        <v>82</v>
      </c>
      <c r="F40" s="19" t="s">
        <v>46</v>
      </c>
      <c r="G40" s="19" t="s">
        <v>71</v>
      </c>
      <c r="H40" s="19" t="s">
        <v>89</v>
      </c>
      <c r="I40" s="19" t="s">
        <v>71</v>
      </c>
      <c r="J40" s="19" t="s">
        <v>46</v>
      </c>
      <c r="K40" s="19" t="s">
        <v>77</v>
      </c>
      <c r="L40" s="14">
        <v>64</v>
      </c>
      <c r="M40" s="19" t="s">
        <v>62</v>
      </c>
      <c r="N40" s="15">
        <f>D40*4+E40*3+F40*1+G40*3.5+H40*2.5+I40*4+J40*1+K40*4+L40*3+M40*2.5</f>
        <v>1640.5</v>
      </c>
      <c r="O40" s="15">
        <f>4+3+1+3.5+2.5+4+1+4+3+2.5</f>
        <v>28.5</v>
      </c>
      <c r="P40" s="15">
        <f>N40/O40</f>
        <v>57.5614035087719</v>
      </c>
      <c r="R40" s="18" t="s">
        <v>132</v>
      </c>
      <c r="S40" s="20" t="s">
        <v>133</v>
      </c>
      <c r="T40" s="14">
        <v>66</v>
      </c>
      <c r="U40" s="14">
        <v>49</v>
      </c>
      <c r="V40" s="14">
        <v>92</v>
      </c>
      <c r="W40" s="14">
        <v>54</v>
      </c>
      <c r="X40" s="19" t="s">
        <v>37</v>
      </c>
      <c r="Y40" s="14">
        <v>76</v>
      </c>
      <c r="Z40" s="14">
        <v>65</v>
      </c>
      <c r="AA40" s="19" t="s">
        <v>41</v>
      </c>
      <c r="AB40" s="14">
        <v>53</v>
      </c>
      <c r="AC40" s="19" t="s">
        <v>41</v>
      </c>
      <c r="AD40" s="15">
        <f>T40*3+U40*3+V40*2+W40*3+X40*1+Y40*2.5+Z40*4+AA40*1+AB40*2+AC40*2</f>
        <v>1557</v>
      </c>
      <c r="AE40" s="15">
        <f>3+3+2+3+1+2.5+4+1+2+2</f>
        <v>23.5</v>
      </c>
      <c r="AF40" s="15">
        <f>AD40/AE40</f>
        <v>66.2553191489362</v>
      </c>
      <c r="AG40" s="15">
        <f>N40+AD40</f>
        <v>3197.5</v>
      </c>
      <c r="AH40" s="15">
        <f>O40+AE40</f>
        <v>52</v>
      </c>
      <c r="AI40" s="15">
        <f>AG40/AH40</f>
        <v>61.4903846153846</v>
      </c>
    </row>
    <row r="41" spans="1:35">
      <c r="A41" s="11">
        <v>38</v>
      </c>
      <c r="B41" s="18" t="s">
        <v>134</v>
      </c>
      <c r="C41" s="20" t="s">
        <v>135</v>
      </c>
      <c r="D41" s="10">
        <v>60</v>
      </c>
      <c r="E41" s="10">
        <v>62</v>
      </c>
      <c r="F41" s="19" t="s">
        <v>46</v>
      </c>
      <c r="G41" s="19" t="s">
        <v>136</v>
      </c>
      <c r="H41" s="19" t="s">
        <v>93</v>
      </c>
      <c r="I41" s="19" t="s">
        <v>80</v>
      </c>
      <c r="J41" s="19" t="s">
        <v>46</v>
      </c>
      <c r="K41" s="10">
        <v>61</v>
      </c>
      <c r="L41" s="14">
        <v>60</v>
      </c>
      <c r="M41" s="19" t="s">
        <v>119</v>
      </c>
      <c r="N41" s="15">
        <f>D41*4+E41*3+F41*1+G41*3.5+H41*2.5+I41*4+J41*1+K41*4+L41*3+M41*2.5</f>
        <v>1595.5</v>
      </c>
      <c r="O41" s="15">
        <f>4+3+1+3.5+2.5+4+1+4+3+2.5</f>
        <v>28.5</v>
      </c>
      <c r="P41" s="15">
        <f>N41/O41</f>
        <v>55.9824561403509</v>
      </c>
      <c r="R41" s="18" t="s">
        <v>134</v>
      </c>
      <c r="S41" s="20" t="s">
        <v>135</v>
      </c>
      <c r="T41" s="14">
        <v>73</v>
      </c>
      <c r="U41" s="14">
        <v>78</v>
      </c>
      <c r="V41" s="14">
        <v>72</v>
      </c>
      <c r="W41" s="14">
        <v>60</v>
      </c>
      <c r="X41" s="19" t="s">
        <v>41</v>
      </c>
      <c r="Y41" s="14">
        <v>65</v>
      </c>
      <c r="Z41" s="14">
        <v>63</v>
      </c>
      <c r="AA41" s="19" t="s">
        <v>46</v>
      </c>
      <c r="AB41" s="14">
        <v>49</v>
      </c>
      <c r="AC41" s="19" t="s">
        <v>37</v>
      </c>
      <c r="AD41" s="15">
        <f>T41*3+U41*3+V41*2+W41*3+X41*1+Y41*2.5+Z41*4+AA41*1+AB41*2+AC41*2</f>
        <v>1599.5</v>
      </c>
      <c r="AE41" s="15">
        <f>3+3+2+3+1+2.5+4+1+2+2</f>
        <v>23.5</v>
      </c>
      <c r="AF41" s="15">
        <f>AD41/AE41</f>
        <v>68.063829787234</v>
      </c>
      <c r="AG41" s="15">
        <f>N41+AD41</f>
        <v>3195</v>
      </c>
      <c r="AH41" s="15">
        <f>O41+AE41</f>
        <v>52</v>
      </c>
      <c r="AI41" s="15">
        <f>AG41/AH41</f>
        <v>61.4423076923077</v>
      </c>
    </row>
    <row r="42" spans="1:35">
      <c r="A42" s="11">
        <v>39</v>
      </c>
      <c r="B42" s="18" t="s">
        <v>137</v>
      </c>
      <c r="C42" s="20" t="s">
        <v>138</v>
      </c>
      <c r="D42" s="10">
        <v>60</v>
      </c>
      <c r="E42" s="10">
        <v>84</v>
      </c>
      <c r="F42" s="19" t="s">
        <v>41</v>
      </c>
      <c r="G42" s="19" t="s">
        <v>55</v>
      </c>
      <c r="H42" s="19" t="s">
        <v>71</v>
      </c>
      <c r="I42" s="10">
        <v>61</v>
      </c>
      <c r="J42" s="19" t="s">
        <v>46</v>
      </c>
      <c r="K42" s="19" t="s">
        <v>139</v>
      </c>
      <c r="L42" s="14">
        <v>60</v>
      </c>
      <c r="M42" s="19" t="s">
        <v>112</v>
      </c>
      <c r="N42" s="15">
        <f>D42*4+E42*3+F42*1+G42*3.5+H42*2.5+I42*4+J42*1+K42*4+L42*3+M42*2.5</f>
        <v>1575</v>
      </c>
      <c r="O42" s="15">
        <f>4+3+1+3.5+2.5+4+1+4+3+2.5</f>
        <v>28.5</v>
      </c>
      <c r="P42" s="15">
        <f>1575/28.5</f>
        <v>55.2631578947368</v>
      </c>
      <c r="R42" s="18" t="s">
        <v>137</v>
      </c>
      <c r="S42" s="20" t="s">
        <v>138</v>
      </c>
      <c r="T42" s="14">
        <v>73</v>
      </c>
      <c r="U42" s="14">
        <v>62</v>
      </c>
      <c r="V42" s="14">
        <v>78</v>
      </c>
      <c r="W42" s="14">
        <v>65</v>
      </c>
      <c r="X42" s="19" t="s">
        <v>41</v>
      </c>
      <c r="Y42" s="14">
        <v>52</v>
      </c>
      <c r="Z42" s="14">
        <v>72</v>
      </c>
      <c r="AA42" s="19" t="s">
        <v>41</v>
      </c>
      <c r="AB42" s="14">
        <v>53</v>
      </c>
      <c r="AC42" s="19" t="s">
        <v>41</v>
      </c>
      <c r="AD42" s="15">
        <f>T42*3+U42*3+V42*2+W42*3+X42*1+Y42*2.5+Z42*4+AA42*1+AB42*2+AC42*2</f>
        <v>1580</v>
      </c>
      <c r="AE42" s="15">
        <f>3+3+2+3+1+2.5+4+1+2+2</f>
        <v>23.5</v>
      </c>
      <c r="AF42" s="15">
        <f>AD42/AE42</f>
        <v>67.2340425531915</v>
      </c>
      <c r="AG42" s="15">
        <f>N42+AD42</f>
        <v>3155</v>
      </c>
      <c r="AH42" s="15">
        <f>O42+AE42</f>
        <v>52</v>
      </c>
      <c r="AI42" s="15">
        <f>AG42/AH42</f>
        <v>60.6730769230769</v>
      </c>
    </row>
    <row r="43" spans="1:35">
      <c r="A43" s="11">
        <v>40</v>
      </c>
      <c r="B43" s="18" t="s">
        <v>140</v>
      </c>
      <c r="C43" s="20" t="s">
        <v>141</v>
      </c>
      <c r="D43" s="19" t="s">
        <v>55</v>
      </c>
      <c r="E43" s="10">
        <v>72</v>
      </c>
      <c r="F43" s="19" t="s">
        <v>37</v>
      </c>
      <c r="G43" s="19" t="s">
        <v>77</v>
      </c>
      <c r="H43" s="19" t="s">
        <v>142</v>
      </c>
      <c r="I43" s="19" t="s">
        <v>126</v>
      </c>
      <c r="J43" s="19" t="s">
        <v>41</v>
      </c>
      <c r="K43" s="10">
        <v>69</v>
      </c>
      <c r="L43" s="14">
        <v>60</v>
      </c>
      <c r="M43" s="19" t="s">
        <v>62</v>
      </c>
      <c r="N43" s="15">
        <f>D43*4+E43*3+F43*1+G43*3.5+H43*2.5+I43*4+J43*1+K43*4+L43*3+M43*2.5</f>
        <v>1540</v>
      </c>
      <c r="O43" s="15">
        <f>4+3+1+3.5+2.5+4+1+4+3+2.5</f>
        <v>28.5</v>
      </c>
      <c r="P43" s="15">
        <f>N43/O43</f>
        <v>54.0350877192982</v>
      </c>
      <c r="R43" s="18" t="s">
        <v>140</v>
      </c>
      <c r="S43" s="20" t="s">
        <v>141</v>
      </c>
      <c r="T43" s="14">
        <v>55</v>
      </c>
      <c r="U43" s="14">
        <v>60</v>
      </c>
      <c r="V43" s="14">
        <v>70</v>
      </c>
      <c r="W43" s="14">
        <v>44</v>
      </c>
      <c r="X43" s="19" t="s">
        <v>37</v>
      </c>
      <c r="Y43" s="14">
        <v>51</v>
      </c>
      <c r="Z43" s="14">
        <v>70</v>
      </c>
      <c r="AA43" s="19" t="s">
        <v>41</v>
      </c>
      <c r="AB43" s="14">
        <v>58</v>
      </c>
      <c r="AC43" s="19" t="s">
        <v>36</v>
      </c>
      <c r="AD43" s="15">
        <f>T43*3+U43*3+V43*2+W43*3+X43*1+Y43*2.5+Z43*4+AA43*1+AB43*2+AC43*2</f>
        <v>1490.5</v>
      </c>
      <c r="AE43" s="15">
        <f>3+3+2+3+1+2.5+4+1+2+2</f>
        <v>23.5</v>
      </c>
      <c r="AF43" s="15">
        <f>AD43/AE43</f>
        <v>63.4255319148936</v>
      </c>
      <c r="AG43" s="15">
        <f>N43+AD43</f>
        <v>3030.5</v>
      </c>
      <c r="AH43" s="15">
        <f>O43+AE43</f>
        <v>52</v>
      </c>
      <c r="AI43" s="15">
        <f>AG43/AH43</f>
        <v>58.2788461538462</v>
      </c>
    </row>
    <row r="44" spans="1:35">
      <c r="A44" s="11">
        <v>41</v>
      </c>
      <c r="B44" s="18" t="s">
        <v>143</v>
      </c>
      <c r="C44" s="20" t="s">
        <v>144</v>
      </c>
      <c r="D44" s="10">
        <v>62</v>
      </c>
      <c r="E44" s="10">
        <v>90</v>
      </c>
      <c r="F44" s="19" t="s">
        <v>41</v>
      </c>
      <c r="G44" s="19" t="s">
        <v>63</v>
      </c>
      <c r="H44" s="19" t="s">
        <v>55</v>
      </c>
      <c r="I44" s="19" t="s">
        <v>55</v>
      </c>
      <c r="J44" s="19" t="s">
        <v>46</v>
      </c>
      <c r="K44" s="19" t="s">
        <v>63</v>
      </c>
      <c r="L44" s="14">
        <v>60</v>
      </c>
      <c r="M44" s="19" t="s">
        <v>142</v>
      </c>
      <c r="N44" s="15">
        <f>D44*4+E44*3+F44*1+G44*3.5+H44*2.5+I44*4+J44*1+K44*4+L44*3+M44*2.5</f>
        <v>1478</v>
      </c>
      <c r="O44" s="15">
        <f>4+3+1+3.5+2.5+4+1+4+3+2.5</f>
        <v>28.5</v>
      </c>
      <c r="P44" s="15">
        <f>N44/O44</f>
        <v>51.859649122807</v>
      </c>
      <c r="R44" s="18" t="s">
        <v>143</v>
      </c>
      <c r="S44" s="20" t="s">
        <v>144</v>
      </c>
      <c r="T44" s="14">
        <v>65</v>
      </c>
      <c r="U44" s="14">
        <v>74</v>
      </c>
      <c r="V44" s="14">
        <v>71</v>
      </c>
      <c r="W44" s="14">
        <v>42</v>
      </c>
      <c r="X44" s="19" t="s">
        <v>41</v>
      </c>
      <c r="Y44" s="14">
        <v>53</v>
      </c>
      <c r="Z44" s="14">
        <v>73</v>
      </c>
      <c r="AA44" s="19" t="s">
        <v>41</v>
      </c>
      <c r="AB44" s="14">
        <v>58</v>
      </c>
      <c r="AC44" s="19" t="s">
        <v>41</v>
      </c>
      <c r="AD44" s="15">
        <f>T44*3+U44*3+V44*2+W44*3+X44*1+Y44*2.5+Z44*4+AA44*1+AB44*2+AC44*2</f>
        <v>1525.5</v>
      </c>
      <c r="AE44" s="15">
        <f>3+3+2+3+1+2.5+4+1+2+2</f>
        <v>23.5</v>
      </c>
      <c r="AF44" s="15">
        <f>AD44/AE44</f>
        <v>64.9148936170213</v>
      </c>
      <c r="AG44" s="15">
        <f>N44+AD44</f>
        <v>3003.5</v>
      </c>
      <c r="AH44" s="15">
        <f>O44+AE44</f>
        <v>52</v>
      </c>
      <c r="AI44" s="15">
        <f>AG44/AH44</f>
        <v>57.7596153846154</v>
      </c>
    </row>
    <row r="45" spans="14:14">
      <c r="N45"/>
    </row>
    <row r="46" spans="12:22">
      <c r="L46" s="16" t="s">
        <v>145</v>
      </c>
      <c r="M46" s="16"/>
      <c r="N46" s="16"/>
      <c r="O46" s="16"/>
      <c r="P46" s="16"/>
      <c r="Q46" s="16"/>
      <c r="R46" s="17"/>
      <c r="S46" s="16"/>
      <c r="T46" s="16"/>
      <c r="U46" s="16"/>
      <c r="V46" s="16"/>
    </row>
    <row r="47" spans="12:22">
      <c r="L47" s="16"/>
      <c r="M47" s="16"/>
      <c r="N47" s="16"/>
      <c r="O47" s="16"/>
      <c r="P47" s="16"/>
      <c r="Q47" s="16"/>
      <c r="R47" s="17"/>
      <c r="S47" s="16"/>
      <c r="T47" s="16"/>
      <c r="U47" s="16"/>
      <c r="V47" s="16"/>
    </row>
    <row r="48" spans="12:22">
      <c r="L48" s="16"/>
      <c r="M48" s="16"/>
      <c r="N48" s="16"/>
      <c r="O48" s="16"/>
      <c r="P48" s="16"/>
      <c r="Q48" s="16"/>
      <c r="R48" s="17"/>
      <c r="S48" s="16"/>
      <c r="T48" s="16"/>
      <c r="U48" s="16"/>
      <c r="V48" s="16"/>
    </row>
    <row r="49" spans="12:22">
      <c r="L49" s="16"/>
      <c r="M49" s="16"/>
      <c r="N49" s="16"/>
      <c r="O49" s="16"/>
      <c r="P49" s="16"/>
      <c r="Q49" s="16"/>
      <c r="R49" s="17"/>
      <c r="S49" s="16"/>
      <c r="T49" s="16"/>
      <c r="U49" s="16"/>
      <c r="V49" s="16"/>
    </row>
    <row r="50" spans="12:22">
      <c r="L50" s="16"/>
      <c r="M50" s="16"/>
      <c r="N50" s="16"/>
      <c r="O50" s="16"/>
      <c r="P50" s="16"/>
      <c r="Q50" s="16"/>
      <c r="R50" s="17"/>
      <c r="S50" s="16"/>
      <c r="T50" s="16"/>
      <c r="U50" s="16"/>
      <c r="V50" s="16"/>
    </row>
    <row r="51" spans="12:22">
      <c r="L51" s="16"/>
      <c r="M51" s="16"/>
      <c r="N51" s="16"/>
      <c r="O51" s="16"/>
      <c r="P51" s="16"/>
      <c r="Q51" s="16"/>
      <c r="R51" s="17"/>
      <c r="S51" s="16"/>
      <c r="T51" s="16"/>
      <c r="U51" s="16"/>
      <c r="V51" s="16"/>
    </row>
    <row r="52" spans="12:22">
      <c r="L52" s="16"/>
      <c r="M52" s="16"/>
      <c r="N52" s="16"/>
      <c r="O52" s="16"/>
      <c r="P52" s="16"/>
      <c r="Q52" s="16"/>
      <c r="R52" s="17"/>
      <c r="S52" s="16"/>
      <c r="T52" s="16"/>
      <c r="U52" s="16"/>
      <c r="V52" s="16"/>
    </row>
    <row r="53" spans="12:22">
      <c r="L53" s="16"/>
      <c r="M53" s="16"/>
      <c r="N53" s="16"/>
      <c r="O53" s="16"/>
      <c r="P53" s="16"/>
      <c r="Q53" s="16"/>
      <c r="R53" s="17"/>
      <c r="S53" s="16"/>
      <c r="T53" s="16"/>
      <c r="U53" s="16"/>
      <c r="V53" s="16"/>
    </row>
    <row r="54" spans="12:22">
      <c r="L54" s="16"/>
      <c r="M54" s="16"/>
      <c r="N54" s="16"/>
      <c r="O54" s="16"/>
      <c r="P54" s="16"/>
      <c r="Q54" s="16"/>
      <c r="R54" s="17"/>
      <c r="S54" s="16"/>
      <c r="T54" s="16"/>
      <c r="U54" s="16"/>
      <c r="V54" s="16"/>
    </row>
  </sheetData>
  <sortState ref="B4:AI44">
    <sortCondition ref="AI4" descending="1"/>
  </sortState>
  <mergeCells count="3">
    <mergeCell ref="R1:AJ2"/>
    <mergeCell ref="A1:P2"/>
    <mergeCell ref="L46:V5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2016-09-13T06:44:00Z</dcterms:created>
  <dcterms:modified xsi:type="dcterms:W3CDTF">2016-09-22T16:45:05Z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